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Irina\Desktop\ПУРБ 2023\ПУРБ ворд сентябрь 2023\Причорноморя\КИЇВ басейн Причорноморя\"/>
    </mc:Choice>
  </mc:AlternateContent>
  <xr:revisionPtr revIDLastSave="0" documentId="13_ncr:1_{9AFF5067-6CA0-4D4C-BC1D-2FBA4D3F4B57}" xr6:coauthVersionLast="45" xr6:coauthVersionMax="45" xr10:uidLastSave="{00000000-0000-0000-0000-000000000000}"/>
  <bookViews>
    <workbookView xWindow="-120" yWindow="-120" windowWidth="29040" windowHeight="15840" xr2:uid="{00000000-000D-0000-FFFF-FFFF00000000}"/>
  </bookViews>
  <sheets>
    <sheet name="загальна таблиця заходів "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0" i="2" l="1"/>
  <c r="AF20" i="2"/>
  <c r="AK49" i="2"/>
  <c r="L31" i="2"/>
  <c r="L33" i="2"/>
  <c r="L34" i="2"/>
  <c r="L35" i="2"/>
  <c r="L36" i="2"/>
  <c r="L23" i="2"/>
  <c r="AK22" i="2"/>
  <c r="L18" i="2"/>
  <c r="AK64" i="2"/>
  <c r="L11" i="2"/>
  <c r="L8" i="2"/>
  <c r="AF8" i="2"/>
  <c r="AK8" i="2"/>
  <c r="L70" i="2"/>
</calcChain>
</file>

<file path=xl/sharedStrings.xml><?xml version="1.0" encoding="utf-8"?>
<sst xmlns="http://schemas.openxmlformats.org/spreadsheetml/2006/main" count="1646" uniqueCount="600">
  <si>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</si>
  <si>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</si>
  <si>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</si>
  <si>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</si>
  <si>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</si>
  <si>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</si>
  <si>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</si>
  <si>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</si>
  <si>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</si>
  <si>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</si>
  <si>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Захід включено до Плану відновлення України</t>
  </si>
  <si>
    <t xml:space="preserve">Кількість населення, на яку впливатиме захід </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</si>
  <si>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</si>
  <si>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</si>
  <si>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</si>
  <si>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</si>
  <si>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</si>
  <si>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</si>
  <si>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</si>
  <si>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</si>
  <si>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</si>
  <si>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</si>
  <si>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</si>
  <si>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</si>
  <si>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</si>
  <si>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</si>
  <si>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</si>
  <si>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</si>
  <si>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</si>
  <si>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</si>
  <si>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</si>
  <si>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</si>
  <si>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</si>
  <si>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</si>
  <si>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</si>
  <si>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</si>
  <si>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</si>
  <si>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</si>
  <si>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</si>
  <si>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Так / Ні </t>
  </si>
  <si>
    <t xml:space="preserve">тисяч осіб </t>
  </si>
  <si>
    <t>Під ризиком /   Без ризику</t>
  </si>
  <si>
    <r>
      <rPr>
        <b/>
        <i/>
        <sz val="10"/>
        <color theme="1"/>
        <rFont val="Calibri"/>
        <family val="2"/>
      </rPr>
      <t>тис. м</t>
    </r>
    <r>
      <rPr>
        <b/>
        <i/>
        <vertAlign val="superscript"/>
        <sz val="10"/>
        <color theme="1"/>
        <rFont val="Calibri"/>
        <family val="2"/>
      </rPr>
      <t>3</t>
    </r>
    <r>
      <rPr>
        <b/>
        <i/>
        <sz val="10"/>
        <color theme="1"/>
        <rFont val="Calibri"/>
        <family val="2"/>
      </rPr>
      <t>/ добу</t>
    </r>
  </si>
  <si>
    <r>
      <rPr>
        <b/>
        <i/>
        <sz val="10"/>
        <color theme="1"/>
        <rFont val="Calibri"/>
        <family val="2"/>
      </rPr>
      <t>м</t>
    </r>
    <r>
      <rPr>
        <b/>
        <i/>
        <vertAlign val="superscript"/>
        <sz val="10"/>
        <color theme="1"/>
        <rFont val="Calibri"/>
        <family val="2"/>
      </rPr>
      <t>3</t>
    </r>
  </si>
  <si>
    <t>км</t>
  </si>
  <si>
    <t>га</t>
  </si>
  <si>
    <t>тонн</t>
  </si>
  <si>
    <t xml:space="preserve">інші </t>
  </si>
  <si>
    <t>млн. грн</t>
  </si>
  <si>
    <t xml:space="preserve">млн. грн </t>
  </si>
  <si>
    <t>роки</t>
  </si>
  <si>
    <t>ГВЕП 1, ГВЕП 2, ГВЕП 3</t>
  </si>
  <si>
    <t>8.1.1., 8.1.2., 8.1.3.</t>
  </si>
  <si>
    <r>
      <rPr>
        <sz val="10"/>
        <color theme="1"/>
        <rFont val="Calibri"/>
        <family val="2"/>
      </rPr>
      <t xml:space="preserve"> 
Реконструкція  каналізаційних очисних споруд повної біологічної очистки м. Арциз Арцизька ТГ Болградський район Одеська область
</t>
    </r>
  </si>
  <si>
    <t xml:space="preserve">Загальні (обов'язкові) дані про оператора КОС:
1. Балансоутримувач: КОМУНАЛЬНЕ ПІДПРИЄМСТВО "ВОДОКАНАЛ" 
2. Код ЄДРПОУ:  32795506
3. Код водокористувача: 511084
4. Інформація щодо роботи КОС (на 01.01.2023 року) відведено зворотних (стічних) вод за рік, млн куб. м
- усього: 0.1658
- без очистки: 0
- недостатньо-очищених: 0.1658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0.3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</si>
  <si>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0"/>
        <color theme="1"/>
        <rFont val="Calibri"/>
        <family val="2"/>
      </rPr>
      <t>1. Кількість каналізаційних очисних систем (КОС)                                                      - факт / план : 1/ 0                                                                                                                     2. Спосіб очищення зворотних (стічних) вод                                                                  - факт - МЕХ(1)                                                                                                           - план - МЕХ(1)/БІО (2)/ТРО(3)</t>
    </r>
    <r>
      <rPr>
        <sz val="10"/>
        <color rgb="FFFF0000"/>
        <rFont val="Calibri"/>
        <family val="2"/>
      </rPr>
      <t xml:space="preserve">      </t>
    </r>
    <r>
      <rPr>
        <sz val="10"/>
        <color theme="1"/>
        <rFont val="Calibri"/>
        <family val="2"/>
      </rPr>
      <t xml:space="preserve">                                                                                                                         3. Потужність споруд, після яких стічні води відводяться у масив поверхневих вод (МПВ)                                                                                                          - факт - 0.8 тис. м³/добу (0.292 млн м³/рік)                                                                                                    - план - 3.27 тис. м³/добу (1.194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- 60.2% /  8.8 тис. чоловік                                                                                                                      - план - 75% /  10.9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r>
  </si>
  <si>
    <t xml:space="preserve">КОМУНАЛЬНЕ ПІДПРИЄМСТВО "ВОДОКАНАЛ" </t>
  </si>
  <si>
    <t>Ні</t>
  </si>
  <si>
    <t>10,9</t>
  </si>
  <si>
    <t>М.5.8 Район басейну річок Причорномор'я</t>
  </si>
  <si>
    <t xml:space="preserve">Одеська </t>
  </si>
  <si>
    <t xml:space="preserve">Болградський </t>
  </si>
  <si>
    <t>Арцизька ТГ</t>
  </si>
  <si>
    <t xml:space="preserve"> річка Когильник</t>
  </si>
  <si>
    <t>UA_M5.8_0001</t>
  </si>
  <si>
    <t xml:space="preserve">під ризиком 
</t>
  </si>
  <si>
    <t>не визначено</t>
  </si>
  <si>
    <t>недосягнення доброго</t>
  </si>
  <si>
    <t>+</t>
  </si>
  <si>
    <t xml:space="preserve"> 3,27 </t>
  </si>
  <si>
    <t>60,0</t>
  </si>
  <si>
    <t>Програма "Питна вода України", обласні, регіональні програми соціально-економічного трозвитку громади</t>
  </si>
  <si>
    <t>Державний, місцевий бюджети, інші бюджети не заборонені законодавством</t>
  </si>
  <si>
    <t>2025-2030</t>
  </si>
  <si>
    <t>Розрахунок зроблено орієнтовно  на основі вартості  очистки БІО- 200 євро на особу, ТРО -250 євро на особу при курсу євро за НБУ - 40 грн. Сумарна вартість 10,9 х 450 х 40 = 196,2 млн. грн</t>
  </si>
  <si>
    <t>Арцизька міська рада</t>
  </si>
  <si>
    <t>2022 рік</t>
  </si>
  <si>
    <t>ГВЕП 1, ГВЕП 2, ГВЕП 3, ГВЕП 4</t>
  </si>
  <si>
    <t>8.1.1, 8.1.2, 8.1.3, 8.1.4</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</si>
  <si>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</si>
  <si>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 xml:space="preserve">Болградський 
</t>
  </si>
  <si>
    <t xml:space="preserve">ІЗМПВ, річка Когильник </t>
  </si>
  <si>
    <t>відсутні</t>
  </si>
  <si>
    <t>2022</t>
  </si>
  <si>
    <t xml:space="preserve">                                                                                                                                                                                                              Кошти місцевих бюджетів, співфінансування з державного бюджету, інвестиційні проекти</t>
  </si>
  <si>
    <t>ПКД відсутня, розрахунки орієнтовні</t>
  </si>
  <si>
    <t>Тарутинська ТГ</t>
  </si>
  <si>
    <t>Річка Анчокрак</t>
  </si>
  <si>
    <t>UA_M5.8_0004</t>
  </si>
  <si>
    <t xml:space="preserve">можливо під ризиком 
</t>
  </si>
  <si>
    <t>0</t>
  </si>
  <si>
    <t>Татарбунарська ТГ</t>
  </si>
  <si>
    <t>ГВЕП 4</t>
  </si>
  <si>
    <t>8.1.4</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</si>
  <si>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t>
  </si>
  <si>
    <t xml:space="preserve">Протяжність ділянки відновлення – 15,7 км 
Координати Google від 45.915524, 29.641065 до 45.815913,  29.667701   Загальний обсяг донних відкладів - 115,8 тис.м3.    </t>
  </si>
  <si>
    <t>Одеська</t>
  </si>
  <si>
    <t xml:space="preserve">Білгород-Дністровський </t>
  </si>
  <si>
    <t xml:space="preserve"> під ризиком</t>
  </si>
  <si>
    <t xml:space="preserve">
Кошти місцевих бюджетів, співфінансування з державного бюджету, інші не заборонені законом кошти, інвестиційні проекти</t>
  </si>
  <si>
    <t xml:space="preserve">В межах Тарутинської ТГ протяжність ділянки відновлення від – 42,5 км; координати Google від 46.315974, 28.983887 до 46.059311, 29.275393. Загальний обсяг донних відкладів - 84,2. тис.м3.    
В межах Арцизької ТГ протяжність ділянки відновлення – 8,6 км. 
Координати Google від 45.982327,  29.386193 до 45.979488,  29.452419.   Загальний обсяг донних відкладів - 17,1тис.м3. 
В межах Павлівської ТГ протяжність ділянки відновлення – 9,0 км 
Координати Google від  45.979488,  29.452419 До 45.983338, 29.558839 .   Загальний обсяг донних відкладів -17,8 тис.м3. 
В межах Теплицької ТГ Протяжність ділянки відновлення – 15,7 км . Координати Google від  46.059347,  29.275377 до 45.982327,  29.386193  Загальний обсяг донних відкладів - 31,12 тис.м3.  </t>
  </si>
  <si>
    <t>Тарутинська ТГ, Арцизька ТГ, Павлівська ТГ, Теплицька ТГ</t>
  </si>
  <si>
    <t>Болградський</t>
  </si>
  <si>
    <t>Тарутинська ТГ, Арцизька ТГ, Одеська ОДА, Теплицька ТГ</t>
  </si>
  <si>
    <t xml:space="preserve">Тарутинська ТГ, Арцизька ТГ, Павлівська ТГ, Теплицька ТГ </t>
  </si>
  <si>
    <t xml:space="preserve">ГВЕП 4
 </t>
  </si>
  <si>
    <t xml:space="preserve">8.1.4; </t>
  </si>
  <si>
    <t xml:space="preserve">Протяжність ділянки відновлення – 17,4 км. 
Координати Google від  46.220251, 29.104335 до 46.135515, 29.251827   Загальний обсяг донних відкладів - 15,7тис.м3.    </t>
  </si>
  <si>
    <t xml:space="preserve"> Тарутинська ТГ</t>
  </si>
  <si>
    <t xml:space="preserve">Одеська область </t>
  </si>
  <si>
    <t>Білгород-Дністровський район</t>
  </si>
  <si>
    <t>можливо під ризиком</t>
  </si>
  <si>
    <t>Кошти місцевих бюджетів, співфінансування з державного бюджету, інші не заборонені законом кошти, інвестиційні проекти</t>
  </si>
  <si>
    <t>Ревіталізація річки Фонтанка 
 Татарбунарська ТГ Білгород-Дністровський район Одеська область</t>
  </si>
  <si>
    <t xml:space="preserve">Протяжність ділянки відновлення – 15,14 км 
Координати Google від 45.901860, 29.524586 до 45.849999, 29.653283.   Загальний обсяг донних відкладів - 54,4 тис.м3.    </t>
  </si>
  <si>
    <t>Річка Кагач
ІЗМПВ, водосховище Кагачське
Річка Кагач
Річка Кагач</t>
  </si>
  <si>
    <t>UA_M5.8_0033
UA_M5.8_0034
 UA_M5.8_0035
 UA_M5.8_0036</t>
  </si>
  <si>
    <t>можливо під ризиком
під ризиком
можливо під ризиком
під ризиком</t>
  </si>
  <si>
    <t>Ревіталізація річки Сарата Петропавлівська ТГ, Саратська  ТГ, Плахтіївська ТГ, Татарбунарська ТГ, Лиманська ТГ  Білгород-Дністровський  район</t>
  </si>
  <si>
    <t xml:space="preserve">Протяжність ділянки відновлення –(Петропавлівська 29,4км, Лиманська 10,2км, Плахтіївська 28,7км, Татарбунарська 9 км, Саратська 29 км)    -    106,3 км. 
Координати Google від 45.855419, 29.682523 до 45.827773,  29.687146  (Лиманська) ,Координати Google від 45.923770, 29.691055 до  45.855419, 29.682523  (Татарбунарська),Координати Google від  46.067657, 29.669111 до  45.923770, 29.691055(Саратська), Координати Google від  46.276313, 29.629009 до 46.067657, 29.669111(Плахтіївська) , Координати Google від 46.482164, 29.428963 до 46.276313, 29.629009 (Петропавлівська)  Загальний обсяг донних відкладів - 159,45 тис.м3.    </t>
  </si>
  <si>
    <t>Білгород-Дністровський</t>
  </si>
  <si>
    <t xml:space="preserve">ПетропавлівськоїТГ, Саратська ТГ, Плахтіївська ТГ, Татарбунарська ТГ, Лиманська ТГ </t>
  </si>
  <si>
    <t>Річка Сарата
ІЗМПВ, річка Сарата
Річка Сарата</t>
  </si>
  <si>
    <t xml:space="preserve">UA_M5.8_0037   UA_M5.8_0038
UA_M5.8_0039                  </t>
  </si>
  <si>
    <t>можливо під ризиком
під ризиком
під ризиком</t>
  </si>
  <si>
    <t xml:space="preserve">недосягнення доброго UA_M5.8_0038  </t>
  </si>
  <si>
    <t>Білгород-Дністровська РДА</t>
  </si>
  <si>
    <t xml:space="preserve">Реконструкція каналізаційних очисних споруд с.  Сарата  Саратська ТГ Білгород-Дністровський район Одеська область
</t>
  </si>
  <si>
    <r>
      <rPr>
        <sz val="10"/>
        <color theme="1"/>
        <rFont val="Calibri"/>
        <family val="2"/>
      </rPr>
      <t>Загальні (обов'язкові) дані про оператора КОС:
1. Балансоутримувач:</t>
    </r>
    <r>
      <rPr>
        <b/>
        <sz val="10"/>
        <color theme="1"/>
        <rFont val="Calibri"/>
        <family val="2"/>
      </rPr>
      <t xml:space="preserve"> </t>
    </r>
    <r>
      <rPr>
        <sz val="10"/>
        <color theme="1"/>
        <rFont val="Calibri"/>
        <family val="2"/>
      </rPr>
      <t xml:space="preserve">КП "Саратський Комунсервіс"
2. Код ЄДРПОУ: 38052495  
3. Код водокористувача: 511934
4. Інформація щодо роботи КОС (на 01.01.2023 року) відведено зворотних (стічних) вод за рік, млн куб. м
- усього: 0.03
- без очистки: 0
- недостатньо-очищених: 0.03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0.6154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r>
  </si>
  <si>
    <t xml:space="preserve">1. Кількість каналізаційних очисних систем (КОС)                                                      - факт / план : 1/0                                                                                                                      2. Спосіб очищення зворотних (стічних) вод                                                                  - факт - МЕХ(1)/БІО(2)                                                                                                             - план - МЕХ(1)/БІО(2)                                                                                                                               3. Потужність споруд, після яких стічні води відводяться у масив поверхневих вод (МПВ)                                                                                                          - факт - 1.68 тис. м³/добу (0.6154 млн м³/рік)                                                                                                   - план - 1.8 тис. м³/добу (0.657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- 100%/6.0 тис. чоловік                                                                                                                      - план -100%/6.0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</si>
  <si>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"Саратський Комунсервіс"</t>
  </si>
  <si>
    <t xml:space="preserve">Білгород-Дністровський
</t>
  </si>
  <si>
    <t>Саратська ТГ</t>
  </si>
  <si>
    <t xml:space="preserve"> річка Сарата</t>
  </si>
  <si>
    <t>UA_М5.8_0039</t>
  </si>
  <si>
    <t>1,8</t>
  </si>
  <si>
    <t>26,7</t>
  </si>
  <si>
    <t>Саратська ТГ, БУВР річок Причорномор'я та нижнього Дунаю</t>
  </si>
  <si>
    <t>Розрахунок зроблено орієнтовно  на основі вартості  очистки БІО- 200 євро на особу, при курсу євро за НБУ - 40 грн. Сумарна вартість 6,0 х 200 х 40 = 48,0 млн. грн</t>
  </si>
  <si>
    <t>Старокозацька ТГ</t>
  </si>
  <si>
    <t>Дивізійська ТГ</t>
  </si>
  <si>
    <t>Національний природний парк загальнодержавного значення "Тузловські лимани"</t>
  </si>
  <si>
    <t>Кулевчанська ТГ</t>
  </si>
  <si>
    <t xml:space="preserve">UA_M5.8_0055 </t>
  </si>
  <si>
    <t>UA_M5.8_0068</t>
  </si>
  <si>
    <t xml:space="preserve">прибережні води,  Причорномор'я </t>
  </si>
  <si>
    <t>26,5</t>
  </si>
  <si>
    <t>Успенівська ТГ</t>
  </si>
  <si>
    <t>ІЗМПВ, річка Хаджидер
ІЗМПВ, водосховище Хаджидерське
ІЗМПВ, річка Хаджидер</t>
  </si>
  <si>
    <t>UA_M5.8_0053 - UA_M5.8_0055</t>
  </si>
  <si>
    <t>під ризиком</t>
  </si>
  <si>
    <t>недосягнення доброго UA_M5.8_0055</t>
  </si>
  <si>
    <t>Національний природний парк загальнодержавного значення Тилігульський UA_M5.8_0055</t>
  </si>
  <si>
    <t xml:space="preserve">Загальні (обов'язкові) дані про оператора КОС:
1. Балансоутримувач: Кулевчанська сільська рада (буде створено КП)
2. Код ЄДРПОУ:  04380643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</si>
  <si>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- 0 (відсутній)                                                                                                      - план - МЕХ(1)/БІО(2)                                                                                                                               3. Потужність споруд, після яких стічні води відводяться у масив поверхневих вод (МПВ)                                                                                                          - факт - 0 (відсутня)                                                                                                - план - 1.48 тис. м³/добу (0.540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очищення (КД/МЕХ/БІО)                                                                                                           6. Доступ до санітарії (підключення населення до КОС (%) кількість абонентів (населення) територіальної громади (ТГ)                                                      - факт - 0 (відсутній)                                                                                                                    - план - 100%/4.9 тис. чоловік                                                                                                           7. Кліматична нейтральність                                                                                                 - факт - 0 (відсутня)
- план - заміна обладнання, використання енергозберігаючого насосного обладнання              </t>
  </si>
  <si>
    <t>Одеська область</t>
  </si>
  <si>
    <t xml:space="preserve"> річка Хаджидер</t>
  </si>
  <si>
    <t>Кулевчанська ТГ, БУВР річок Причорномор'я та нижнього Дунаю</t>
  </si>
  <si>
    <t>Розрахунок зроблено орієнтовно  на основі вартості  очистки БІО- 200 євро на особу, при курсу євро за НБУ - 40 грн. Сумарна вартість 4,9 х 200 х 40 = 39,2 млн. грн</t>
  </si>
  <si>
    <t xml:space="preserve">Будівництво нових сучасних комплектних каналізаційних насосних станцій  та будівництво каналізаційних очисних споруд та  каналізаційних мереж с. Успенівка Успенівська ТГ, Білгород-Дністровський район, Одеська область
</t>
  </si>
  <si>
    <t xml:space="preserve">Загальні (обов'язкові) дані про оператора КОС:
1. Балансоутримувач: Успенівська сільська рада (планується об'єднання КП)
2. Код ЄДРПОУ:  04380755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</si>
  <si>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- 0 (відсутній)                                                                                                       - план - МЕХ(1)/БІО(2)                                                                                                                               3. Потужність споруд, після яких стічні води відводяться у масив поверхневих вод (МПВ)                                                                                                          - факт - 0 (відсутня)                                                                                                  - план - 2.13 тис. м³/добу (0.777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очищення (КД/МЕХ/БІО)                                                                                                                6. Доступ до санітарії (підключення населення до КОС (%) кількість абонентів (населення) територіальної громади (ТГ)                                                      - факт - 0 (відсутній)                                                                                                                    - план - 100%/7.1 тис. чоловік                                                                                                           7. Кліматична нейтральність                                                                                                 - факт - 0 (відсутня)
- план - заміна обладнання, використання енергозберігаючого насосного обладнання              </t>
  </si>
  <si>
    <t>7,1</t>
  </si>
  <si>
    <t xml:space="preserve"> річка Хаджидер </t>
  </si>
  <si>
    <t>Успенівська ТГ, БУВР річок Причорномор'я та нижнього Дунаю</t>
  </si>
  <si>
    <t>Розрахунок зроблено орієнтовно  на основі вартості  очистки БІО- 200 євро на особу, ТРО -250 євро на особу при курсу євро за НБУ - 40 грн. Сумарна вартість 7,1 х 450 х 40 = 127,8 млн. грн</t>
  </si>
  <si>
    <t>Ревіталізація річки Каплань Успенівська  ТГ  Білгород-Дністровський  район Одеська область</t>
  </si>
  <si>
    <t xml:space="preserve">Протяжність ділянки відновлення – 6,3 км . 
Координати Google від 46.229774, 29.880680 до 46.181811, 29.889144   Загальний обсяг донних відкладів - 12,9 тис.м3.    </t>
  </si>
  <si>
    <t>ІЗМПВ, річка Каплань</t>
  </si>
  <si>
    <t>UA_M5.8_0058</t>
  </si>
  <si>
    <t>Успенівська сільська рада</t>
  </si>
  <si>
    <t>Ревіталізація річки Алкалія  Маразліївська ТГ, Старокозацька ТГ Білгород-Дністровський район Одеська область</t>
  </si>
  <si>
    <t xml:space="preserve">Протяжність ділянки відновлення –(Маразліївська - 36,7 км, Старокозацька - 26,1)  62,8 км. 
Координати Google від  46.185210, 30.040643 до 45.926957, 30.106681.  (в межах Маразліївської ТГ).  Координати Google від 46.399683, 29.940316 до 46.185210, 30.040643 .  (в межах Старокозацької ТГ).Загальний обсяг донних відкладів -56,5 тис.м3.    </t>
  </si>
  <si>
    <t>Маразліївська ТГ, Старокозацька ТГ</t>
  </si>
  <si>
    <t xml:space="preserve">Річка Алкалія
Річка Алкалія
ІЗМПВ, водосховище Карналіївське
Річка Алкалія
ІЗМПВ, водосховище Монашське
Річка Алкалія
</t>
  </si>
  <si>
    <t xml:space="preserve">UA_M5.8_0063 - UA_M5.8_0068            </t>
  </si>
  <si>
    <t xml:space="preserve">недосягнення доброго UA_M5.8_0068   </t>
  </si>
  <si>
    <t>Національний природний парк загальнодержавного значення "Тузловські лимани" UA_M5.8_0068</t>
  </si>
  <si>
    <r>
      <rPr>
        <sz val="10"/>
        <color theme="1"/>
        <rFont val="Calibri"/>
        <family val="2"/>
      </rPr>
      <t xml:space="preserve">
Будівництво каналізаційних очисних споруд та каналізаційних мереж  с.  Старокозаче Старокозацька ТГ Білгород-Дністровський  район Одеська область
</t>
    </r>
  </si>
  <si>
    <t xml:space="preserve">Загальні (обов'язкові) дані про оператора КОС:
1. Балансоутримувач: ВІДДІЛ ЖКГ ТА БЛАГОУСТРОЮ СТАРОКОЗАЦЬКОЇ СІЛЬСЬКОЇ РАДИ (буде створено КП)
2. Код ЄДРПОУ:  44144824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</si>
  <si>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0/1                                                                                                                      2. Спосіб очищення зворотних (стічних) вод                                                                  - факт - відсутній                                                                                                             - план - МЕХ(1)/БІО (2)                                                                                                                             3. Потужність споруд, після яких стічні води відводяться у масив поверхневих вод (МПВ)                                                                                                          - факт - 0 (відсутній)
- план -  1.5 тис. м³/добу (0.548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очищення (КД/МЕХ/БІО)                                                                                                           6. Доступ до санітарії (підключення населення до КОС (%) кількість абонентів (населення) територіальної громади (ТГ)                                                      - факт - 0 (відсутній)                                                                                                                      - план - 100%/5.0 тис. чоловік                                                                                                           7. Кліматична нейтральність                                                                                                 - факт - 0 (відсутня)
- план - заміна обладнання, використання енергозберігаючого насосного обладнання              </t>
  </si>
  <si>
    <t>Відділ ЖКГ та  благоустрою  Старокозацької ТГ</t>
  </si>
  <si>
    <t xml:space="preserve"> річка Алкалія</t>
  </si>
  <si>
    <t>5,0</t>
  </si>
  <si>
    <t>Розрахунок зроблено орієнтовно  на основі вартості  очистки БІО- 200 євро на особу,  при курсу євро за НБУ - 40 грн. Сумарна вартість 16,7 х 200 х 40 = 133,5 млн. грн</t>
  </si>
  <si>
    <t>Лиманська ТГ</t>
  </si>
  <si>
    <t xml:space="preserve">Роздільнянський </t>
  </si>
  <si>
    <t xml:space="preserve">
Реконструкція каналізаційних каналізаційних мереж   та  будівництво каналізаційних очисних споруд м. Теплодар, Теплодарська ТГ, Одеський район, Одеська область    </t>
  </si>
  <si>
    <t xml:space="preserve">Загальні (обов'язкові) дані про оператора КОС:
1. Балансоутримувач: Міське комунальне підприємство «Теплодар-водоканал»
2. Код ЄДРПОУ:  31250097
3. Код водокористувача: 511073
4. Інформація щодо роботи КОС (на 01.01.2023 року) відведено зворотних (стічних) вод за рік, млн куб. м
- усього: 0,2761
- без очистки: 0
- недостатньо-очищених: 0,2761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6,205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</si>
  <si>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0"/>
        <color theme="1"/>
        <rFont val="Calibri"/>
        <family val="2"/>
      </rPr>
      <t>1. Кількість каналізаційних очисних систем (КОС)
- факт / план : 1/1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17 тис. м³/добу</t>
    </r>
    <r>
      <rPr>
        <sz val="10"/>
        <color theme="1"/>
        <rFont val="Calibri"/>
        <family val="2"/>
      </rPr>
      <t xml:space="preserve"> (6.205 млн м³/рік)</t>
    </r>
    <r>
      <rPr>
        <sz val="10"/>
        <color theme="1"/>
        <rFont val="Calibri"/>
        <family val="2"/>
      </rPr>
      <t xml:space="preserve">
- план - </t>
    </r>
    <r>
      <rPr>
        <sz val="10"/>
        <color theme="1"/>
        <rFont val="Calibri"/>
        <family val="2"/>
      </rPr>
      <t xml:space="preserve"> 3.0 тис. м³/добу (1.095 млн м³/рік)</t>
    </r>
    <r>
      <rPr>
        <sz val="10"/>
        <color theme="1"/>
        <rFont val="Calibri"/>
        <family val="2"/>
      </rPr>
      <t xml:space="preserve">
4. Залишковий осад (мул)
- факт - неочищений (складування)
- план - доочищення
5. Зливова каналізація (КД) - вода колеторно-дренажна (дощова і тала)
- факт - механічна очистка (КД/МЕХ)
- план - доочищення (КД/МЕХ/БІО)
6. Доступ до санітарії (підключення населення до КОС (%) кількість абонентів (населення) територіальної громади (ТГ)
- факт - 100%/10.1 тис. чоловік
- план -100%/10.1 тис. чоловік                                                                                                          7. Кліматична нейтральність
- факт - використання застарілого насосного обладнання
- план -  заміна обладнання, використання енергозберігаючого насосного обладнання
</t>
    </r>
  </si>
  <si>
    <t>Міське комунальне підприємство «Теплодар-водоканал»</t>
  </si>
  <si>
    <t xml:space="preserve">Одеський </t>
  </si>
  <si>
    <t>Теплодарівська ТГ</t>
  </si>
  <si>
    <t xml:space="preserve">річка Барабой
</t>
  </si>
  <si>
    <t xml:space="preserve"> UA_M5.8_0073</t>
  </si>
  <si>
    <t>Розрахунок зроблено орієнтовно  на основі вартості  очистки БІО- 200 євро на особу, ТРО -250 євро на особу при курсу євро за НБУ - 40 грн. Сумарна вартість 10,1 х 450 х 40 = 181,8 млн. грн.  Замість скиду в р. Дністер, плануюють скидати очищені стічні води у р. Барабой</t>
  </si>
  <si>
    <t>Одеський</t>
  </si>
  <si>
    <t>Ревіталізація річки Барабой Дальницька ТГ Одеський район Одеська область</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</si>
  <si>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t>
  </si>
  <si>
    <t xml:space="preserve">Протяжність ділянки відновлення – 37,4км
Координати Google від 46.392727,  30.443954 до 46.195438, 30.579628  Загальний обсяг донних відкладів - 87,5тис.м3.    Проведення робіт із розчищення русла р. Барабой та водойм від надмірної рослинності та мулу з обов’язковим збереженням природних морфологічних характеристик русла, берегів на теритрорії с.Мар'янівка, с.Новоградківка, с.Доброолександрівка,               с.Барабой, с.Богатирівка, с.Дальник, с.Грибівка    </t>
  </si>
  <si>
    <t>Дальницька ТГ</t>
  </si>
  <si>
    <t xml:space="preserve">
Річка Барабой
ІЗМПВ, річка Барабой
Річка Барабой
</t>
  </si>
  <si>
    <t>UA_M5.8_0073 - UA_M5.8_0075</t>
  </si>
  <si>
    <t xml:space="preserve"> під ризиком
під ризиком
можливо під ризиком</t>
  </si>
  <si>
    <t xml:space="preserve">
Обласні програми з охорони природного середовища, міжнародні гранти
</t>
  </si>
  <si>
    <t>Знам’янська ТГ</t>
  </si>
  <si>
    <t xml:space="preserve">Березівський </t>
  </si>
  <si>
    <t>Ревіталізація річки Малий Куяльник  Цебриківська ТГ, Затишанська ТГ Роздільнянський  район Одеська область</t>
  </si>
  <si>
    <t xml:space="preserve">Протяжність ділянки відновлення – 45,5 км
Координати Google від  47.307067,  29.955195 до 47.098723,  30.147298 (в межах Цебриківської ТГ).   Координати Google від  47.446906,  29.9832333 до 47.395953,  29.880726 (в межах Затишанської ТГ). Загальний обсяг донних відкладів - 90,1 тис.м3.    </t>
  </si>
  <si>
    <t xml:space="preserve">Цебриківська ТГ    ЗатишанськаТГ          </t>
  </si>
  <si>
    <t>Роздільнянський</t>
  </si>
  <si>
    <t>Річка Малий Куяльник</t>
  </si>
  <si>
    <t>UA_M5.8_0081</t>
  </si>
  <si>
    <t>Місцевий, обласний, державний бюджети, інші незаборонені законом кошти, інвестиційні проєкти</t>
  </si>
  <si>
    <t>Ревіталізація річки Малий Куяльник  Знамянська ТГ Березівський район Одеська область</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</si>
  <si>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t>
  </si>
  <si>
    <t>Протяжність ділянки відновлення – 29,0км
Координати Google від 47.098744,  30.147276 до 46.979305, 30.346656  Загальний обсяг донних відкладів - 55,7 тис.м3.  Демонтаж зруйнованої греблі на Знам'янському ставку №1.  Площа ставка - 7.1 га (при НПР), о'бєм ставка - 221,28 тис.куб.м(при НПР). Координати Google  47.038444, 30.167667</t>
  </si>
  <si>
    <t>Березівський</t>
  </si>
  <si>
    <t>Річка Малий Куяльник
ІЗМПВ, водосховищк Краснознаменське
Річка Малий Куяльник
Річка Малий Куяльник</t>
  </si>
  <si>
    <t>UA_M5.8_0081- 
UA_M5.8_0084,</t>
  </si>
  <si>
    <t>можливо під ризиком
під ризиком
моливо під ризиком
можливо під ризиком</t>
  </si>
  <si>
    <t>Іванівська ТГ</t>
  </si>
  <si>
    <t>Ревіталізація річки Балка Торосова  Затишанська ТГ Роздільнянський   район Одеська область</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</si>
  <si>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t>
  </si>
  <si>
    <t xml:space="preserve">Протяжність ділянки відновлення – 4,5 км. 
Координати Google від  47.234367, 29.966580 до 47.215638, 30.010631   Загальний обсяг донних відкладів - 8,1 тис.м3.  </t>
  </si>
  <si>
    <t xml:space="preserve">ЗатишанськаТГ         </t>
  </si>
  <si>
    <t>Річка Б. Торосова</t>
  </si>
  <si>
    <t>UA_M5.8_0085</t>
  </si>
  <si>
    <t>Ревіталізація річки Балка Хороша  Затишанська ТГ Роздільнянський  район Одеська область</t>
  </si>
  <si>
    <t xml:space="preserve">Протяжність ділянки відновлення – 5,8 км. 
Координати Google від  47.216515, 29.959350 до 47.192280, 30.007190   Загальний обсяг донних відкладів - 5,2 тис.м3.  </t>
  </si>
  <si>
    <t>Річка Б. Хороша</t>
  </si>
  <si>
    <t>UA_M5.8_0086</t>
  </si>
  <si>
    <t>Ширяївська ТГ</t>
  </si>
  <si>
    <t xml:space="preserve">Подільський </t>
  </si>
  <si>
    <t>8.1.4.</t>
  </si>
  <si>
    <t xml:space="preserve">Ревіталізація
р. Великий Куяльник
  Ширяївська 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</si>
  <si>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t>
  </si>
  <si>
    <r>
      <rPr>
        <sz val="10"/>
        <color theme="1"/>
        <rFont val="Calibri"/>
        <family val="2"/>
      </rPr>
      <t>Протяжність ділянки відновлення -19,1 км
Координати Google  ділянки відновлення від 47.464852, 30.088198 до 47.315037, 30.255147;
Загальний обсяг донних відкладів - 85,95 тис. м3
Реконструкція  греблі для збільшення пропускної здатності на Мар'янівському ставку, с. Мар'янівка.  Площа ставка - 6.0 га (при НПР), о'бєм ставка - 51,7 тис.куб.м (при НПР).                                                  
Кількість перешкод, що потребують реконструкції – 1 шт. 
Координати Google ГТС 1 (с. Мар'янівка) - 47.438031, 30.140505.                                                                                                   Розміри ГТС(Д/В/Ш): 100,0/2,0/3,5 м. Балансоутримувач/орендар/власник гідротехнічних споруд - відсутній. (ГТС  перебувають у задовільному стані, можливість регулювання рівнів води відсутня).</t>
    </r>
    <r>
      <rPr>
        <i/>
        <sz val="10"/>
        <color theme="1"/>
        <rFont val="Calibri"/>
        <family val="2"/>
      </rPr>
      <t xml:space="preserve">
</t>
    </r>
    <r>
      <rPr>
        <sz val="10"/>
        <color theme="1"/>
        <rFont val="Calibri"/>
        <family val="2"/>
      </rPr>
      <t>Роботи включають: видобування донних відкладів; повну реконструкцію ГТС з відновленням функції регулювання, обладнання рибозахисними пристроями</t>
    </r>
  </si>
  <si>
    <t xml:space="preserve">Річки/кІЗМПВ </t>
  </si>
  <si>
    <t>UA_M5.8_0094, UA_M5.8_0095, UA_M5.8_0096</t>
  </si>
  <si>
    <t xml:space="preserve">Регіональна програма збереження і відновлення водних ресурсів у басейні Куяльницького лиману на 2019 – 2023 роки </t>
  </si>
  <si>
    <t>ТЕО «Розчистка русла річки Великий Куяльник з реконструкцією (ліквідацією) частини  гідротехнічніх споруд в Лиманському, Іванівському, Ширяївському, Березівському, Ананьївському, Подільському районах Одеської області. ПКД відсутня, розрахунки орієнтовні</t>
  </si>
  <si>
    <t>БУВР річок Причорномор'я та нижнього Дунаю</t>
  </si>
  <si>
    <t>травень 2023 року</t>
  </si>
  <si>
    <t>Реконструкція каналізаційних очисних споруд с.  Іванівка Іванівська ТГ Березівський район Одеська область</t>
  </si>
  <si>
    <t xml:space="preserve">Загальні (обов'язкові) дані про оператора КОС:
1. Балансоутримувач: КП "Пролісок-1"
2. Код ЄДРПОУ:  37801659
3. Код водокористувача: 512014
4. Інформація щодо роботи КОС (на 01.01.2023 року) відведено зворотних (стічних) вод за рік, млн куб. м
- усього: 0.013
- без очистки: 0
- недостатньо-очищених: 0.013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0.2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</si>
  <si>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МЕХ(1)/БІО(2)                                                                                                             - план - МЕХ(1)/БІО(2)                                                                                                                               3. Потужність споруд, після яких стічні води відводяться у масив поверхневих вод (МПВ)                                                                                                          - факт - 0.5 тис. м³/добу (0.2 млн м³/рік)                                                                                                   - план - 0.7 тис. м³/добу (0.256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- 74%/1.8 тис. чоловік                                                                                                                      - план - 100%/2.4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</si>
  <si>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"Пролісок-1"</t>
  </si>
  <si>
    <t>2,4</t>
  </si>
  <si>
    <t>Іванівська
ТГ</t>
  </si>
  <si>
    <t xml:space="preserve"> річка Великий Куяльник</t>
  </si>
  <si>
    <t>UA_М5.8_0096</t>
  </si>
  <si>
    <t>27,4</t>
  </si>
  <si>
    <t>Іванівська ТГ, БУВР річок Причорномор'я та нижнього Дунаю</t>
  </si>
  <si>
    <t>висока (1)</t>
  </si>
  <si>
    <t>Розрахунок зроблено орієнтовно  на основі вартості  очистки БІО- 200 євро на особу,  при курсу євро за НБУ - 40 грн. Сумарна вартість 2,4 х 200 х 40 = 19,2 млн. грн</t>
  </si>
  <si>
    <r>
      <rPr>
        <sz val="10"/>
        <color theme="1"/>
        <rFont val="Calibri"/>
        <family val="2"/>
      </rPr>
      <t xml:space="preserve">
Реконструкція  каналізаційних очисних споруд м. Подільськ Подільська ТГ Подільський район Одеська область</t>
    </r>
    <r>
      <rPr>
        <i/>
        <u/>
        <sz val="10"/>
        <color theme="1"/>
        <rFont val="Calibri"/>
        <family val="2"/>
      </rPr>
      <t xml:space="preserve">
</t>
    </r>
  </si>
  <si>
    <t xml:space="preserve">Загальні (обов'язкові) дані про оператора КОС:
1. Балансоутримувач: КВЕП "Подільськводоканал" 
2. Код ЄДРПОУ:  30615813  
3. Код водокористувача: 510738
4. Інформація щодо роботи КОС (на 01.01.2023 року) відведено зворотних (стічних) вод за рік, млн куб. м
- усього: 0,570
- без очистки: 0
- недостатньо-очищених: 0.570
- нормативно-чистих (без очистки):  0
- нормативно-очищених на очисних спорудах:  0
- біологічної очистки:  0.570
- фізіко-хімічної очистки:   0
- механічна:  0
- потужність очисних споруд, після яких зворотні (стічні) води скидаються у водні об'єкти:  2.737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</si>
  <si>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0"/>
        <color theme="1"/>
        <rFont val="Calibri"/>
        <family val="2"/>
      </rPr>
      <t xml:space="preserve">1. Кількість каналізаційних очисних систем (КОС)                                                      - факт / план : 2/1 (планується перевести усі скиди на одну КОС)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- 7.5 тис. м³/добу (2.737 млн м³/рік)                                                                                                   - план - 13.18 тис. м³/добу (4.811 млн м³/рік)   </t>
    </r>
    <r>
      <rPr>
        <sz val="10"/>
        <color rgb="FFFF0000"/>
        <rFont val="Calibri"/>
        <family val="2"/>
      </rPr>
      <t xml:space="preserve">  </t>
    </r>
    <r>
      <rPr>
        <sz val="10"/>
        <color theme="1"/>
        <rFont val="Calibri"/>
        <family val="2"/>
      </rPr>
      <t xml:space="preserve">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- 44% /19.3 тис. чоловік                                                                                                                      - план - 100% /43.9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r>
  </si>
  <si>
    <t xml:space="preserve">КВЕП "Подільськводоканал" </t>
  </si>
  <si>
    <t>Подільська ТГ</t>
  </si>
  <si>
    <t>річка Великий Куяльник</t>
  </si>
  <si>
    <t>UA_ М5.8_0096</t>
  </si>
  <si>
    <t xml:space="preserve">13,18 </t>
  </si>
  <si>
    <t>Розрахунок зроблено орієнтовно  на основі вартості  очистки БІО- 200 євро на особу, ТРО -250 євро на особу при курсу євро за НБУ - 40 грн. Сумарна вартість 43,9 х 450 х 40 = 790,56 млн. грн</t>
  </si>
  <si>
    <t>Коноплянська ТГ</t>
  </si>
  <si>
    <t xml:space="preserve">Ревіталізація
р.  Суха Журавка, притока р.  В.Куяльник
  Куяльницька ТГ, Ананьївська ТГ  Подільський район та Ширяївська  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</si>
  <si>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Новоселівському  ставку №1, с. Пасицели.  Площа ставка - 1.9 га (при НПР), о'бєм ставка - 28,5 тис.куб.м (при НПР).  </t>
  </si>
  <si>
    <t xml:space="preserve">Протяжність ділянки відновлення~ 44,0 км
Координати Google 1  ділянки відновлення від 47.691762, 29.740924 до 47.430949, 30.159608.
Загальний обсяг донних відкладів -105,6 тис. м3
Кількість перешкод, що потребують реконструкції – 1 шт. 
Координати Google ГТС  (с. Пасицели) - 47.617807, 29.939631.                                                                                                                       Розміри ГТС(Д/В/Ш):100,0/6,0/2,0 м.. Балансоутримувач - відсутній. (ГТС  перебуває у задовільному стані, можливість регулювання рівнів води відсутня).                                                                                                                                                     </t>
  </si>
  <si>
    <t xml:space="preserve">Подільський, Березівський </t>
  </si>
  <si>
    <t>КуяльницькаТГ,  Ананьївська ТГ,                         Ширяївська ТГ</t>
  </si>
  <si>
    <t>Річка Суха Журавка
ІЗМПВ, річка Суха Журавка
Річка Суха Журавка</t>
  </si>
  <si>
    <t>UA_M5.8_0098 -  UA_M5.8_0100</t>
  </si>
  <si>
    <t>можливо під ризиком
під ризиком
моливо під ризиком</t>
  </si>
  <si>
    <t>Куяльницька   Ананьївська                          Ширяївська ТГ</t>
  </si>
  <si>
    <t xml:space="preserve">Ревіталізація
балці без назви, притоці р. Яр Дубовий на притоці р. В. Куяльник
  Коноплянська ТГ
Березівський район Одеський район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</si>
  <si>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Гудевичевському ставку № 1, на пд. сх. від с. Гудевичеве.  Площа ставка - 6.0 га (при НПР), о'бєм ставка - 90,0 тис.куб.м (при НПР).          
Демонтаж греблі на Катерино-Платонівському ставку № 1,  с. Катерино-Платонівка.  Площа в-ща - 9.0 га (при НПР), о'бєм ставка - 135,0 тис.куб.м (при НПР).                                                        Демонтаж греблі на Катерино-Платонівському ставку № 2,  на захід від  с. Крижанівка.  Площа в-ща - 1.0 га (при НПР), о'бєм ставка - 3,0 тис.куб.м (при НПР).                                               Демонтаж греблі на Катерино-Платонівському ставку № 3,  на пд. сх. від  с. Крижанівка.  Площа в-ща - 0.3 га (при НПР), о'бєм ставка - 1,0 тис.куб.м (при НПР).                                                      Демонтаж греблі на Катерино-Платонівському ставку № 5,  на захід від с. Ганно-Покровка.  Площа в-ща - 0.5 га (при НПР), о'бєм ставка - 1,5 тис.куб.м (при НПР).    </t>
  </si>
  <si>
    <t>Протяжність ділянок відновлення – 23,9 км
Координати Google 1 ділянки відновлення від 47.258464, 30.423649/47.218910, 30.439316/47.204067, 30.451422 до 47.171283, 30.476817; 2 ділянки відновлення – від 47.223328, 30.456873 до 47.216004, 30.470992; 3 ділянки відновлення – від 47.165561, 30.431733 до 47.110065, 30.468880.
Загальний обсяг донних відкладів - 43,1 тис. м3
Кількість перешкод, що потребують реконструкції – 4 шт. 
Координати Google:                                                                                                                                                                                                                     ГТС 1 ( с. Катерино-Платонівка) - 47.186196, 30.459649                                                                                                                      Розміри ГТС(Д/В/Ш):70,0/4,0/5,0 м.. Балансоутримувач - відсутній. (ГТС  перебувають у задовільному стані, можливість регулювання рівнів води відсутня).                                                                                                                                                ГТС 2 (на захід від  с. Крижанівка) - 47.230684, 30.419487                                                                                                                                                 Розміри ГТС(Д/В/Ш):70,0/4,0/5,0 м.. Балансоутримувач - відсутній. (ГТС  перебувають у задовільному стані, можливість регулювання рівнів води відсутня).                                                                                                                                              ГТС 3 (на пд. сх. від  с. Крижанівка) - 47.223145, 30.457129                                                                                                                                    Розміри ГТС(Д/В/Ш):50,0/4,0/5,0 м.. Балансоутримувач - відсутній. (ГТС  перебувають у задовільному стані, можливість регулювання рівнів води відсутня).                                                                                                                                                   ГТС 4 (на захід від с. Ганно-Покровка) - 47.116241, 30.462524                                                                                                                               Розміри ГТС(Д/В/Ш):70,0/4,0/5,0 м.. Балансоутримувач - відсутній. (ГТС  перебувають у задовільному стані, можливість регулювання рівнів води відсутня).</t>
  </si>
  <si>
    <t xml:space="preserve">
Річка Яр Дубовий</t>
  </si>
  <si>
    <t>UA_M5.8_0101</t>
  </si>
  <si>
    <t xml:space="preserve">Ревіталізація
р. Яр Дубовий, притока р. В.Куяльник
  Коноплянська ТГ, РозквітівськаТГ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</si>
  <si>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Анатолівському ставку № 2, с. Веселе.  Площа ставка - 9.2 га (при НПР), о'бєм ставка - 165,6 тис.куб.м (при НПР).                                                   Демонтаж греблі на Веселянському ставку , с. Веселе.  Площа ставка - 2.0 га (при НПР), о'бєм ставка - 30,0 тис.куб.м (при НПР).                                                                                 Демонтаж греблі на Силівському водосховищі, с. Силівка.  Площа в-ща - 52.0 га (при НПР), о'бєм ставка - 1350,0 тис.куб.м (при НПР).                                                                           Демонтаж греблі на Катерино-Платонівському ставку № 4, на схід від  с. Крижанівка.  Площа в-ща - 0.5 га (при НПР), о'бєм ставка - 0,9 тис.куб.м (при НПР).  </t>
  </si>
  <si>
    <t xml:space="preserve">Протяжність ділянки відновлення – 22,0 км
Координати Google 1 ділянки відновлення від 47.274944,30.436063 до 47.078556, 30.463479.
Загальний обсяг донних відкладів - 19,8тис. м3
Кількість перешкод, що потребують реконструкції – 4 шт. 
Координати Google:                                                                                                                                                                                                                         ГТС 1 (с. Веселе) - 47.242939, 30.490697                                                                                                                                                                            Розміри ГТС(Д/В/Ш): 102,0/6,0/3,5 м.. Балансоутримувач - відсутній. (ГТС  перебувають у задовільному стані, можливість регулювання рівнів води відсутня).                                                                                                                                 ГТС 2 (с.  Веселе) - 47.227706, 30.488810                                                                                                                                                             Розміри ГТС(Д/В/Ш): 72,0/4,0/2,8 м.. Балансоутримувач - відсутній. (ГТС  перебувають у задовільному стані, можливість регулювання рівнів води відсутня).                                                                                                                                             ГТС 3 (с.  Силівка) - 47.098640, 30.469357                                                                                                                                                                        Розміри ГТС(Д/В/Ш): 500,0/6,0/8,0 м.. Балансоутримувач - ТОВ "База відпочинку Дзеркальний карп".                (ГТС  перебувають у задовільному стані, з можливістю регулювання рівнів води).                                                                                                                     ГТС 4 (на схід від  с. Крижанівка) - 47.237193, 30.457871.                                                                                                                            Розміри ГТС(Д/В/Ш): 70,0/4,0/4,0 м.. Балансоутримувач - відсутній. (ГТС  перебувають у задовільному стані, можливість регулювання рівнів води відсутня).                                                                                                                                                                     </t>
  </si>
  <si>
    <t>Коноплянська ТГ, Розквітівська ТГ</t>
  </si>
  <si>
    <t>Річка Яр Дубовий
Річка Яр Дубовий</t>
  </si>
  <si>
    <t>UA_M5.8_0101 UA_M5.8_0102</t>
  </si>
  <si>
    <t xml:space="preserve">Ревіталізація
балок без назви, приток р. В.Куяльник
  Іванівська  ТГ,  Коноплянська 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</si>
  <si>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1. Демонтаж греблі на Старомаяківському ставку №2, с.Старі Маяки.  Площа ставка - 1.4 га (при НПР), о'бєм ставка - 21,0 тис.куб.м (при НПР).                                                    2.  Демонтаж греблі на Старомаяківському ставку №3, с.Старі Маяки.  Площа ставка - 0.3 га (при НПР), о'бєм ставка - 2,9 тис.куб.м (при НПР).                                               3.Демонтаж греблі на Старомаяківському ставку №4, с.Старі Маяки.  Площа ставка - 3.3 га (при НПР), о'бєм ставка - 49,5 тис.куб.м (при НПР).                                                      4.  Демонтаж греблі на Бузинівському  ставку №1, на пн. сх. від с. Бузиново.  Площа ставка - 0.2 га (при НПР), о'бєм ставка - 2,1 тис.куб.м (при НПР).                                                                       5. Демонтаж греблі на Козловському  ставку, на захід від с. Козлове.  Площа ставка - 1.0 га (при НПР), о'бєм ставка - 8,0 тис.куб.м (при НПР).                                                                   6.Демонтаж греблі на Богунівському  ставку,  на пд зх від с. Богунове.  Площа ставка - 3.0 га (при НПР), о'бєм ставка - 45,0 тис.куб.м (при НПР).                                                                                          7. Демонтаж греблі на Бузинівському  ставку №3, на пн. сх. від с. Нижній Куяльник.  Площа ставка - 0.3 га (при НПР), о'бєм ставка - 3,0 тис.куб.м (при НПР).                                        </t>
  </si>
  <si>
    <t xml:space="preserve">Протяжність ділянок відновлення – 26,7 км
Координати Google 1 (9.5 км) ділянки відновлення від 47.359603, 30.308626 до 47.274718, 30.310670; 2 (4.3 км) ділянки відновлення – від 46.997976, 30.507655 до 46.985963, 30.473063; 3 (6.9 км) ділянки відновлення – від   47.070630, 30.401716 до 47.040856, 30.471125;  4 (6.0 км) ділянки відновлення – від 46.908133, 30.536455 до 46.863617, 30.565375
Загальний обсяг донних відкладів - 24,03 тис. м3
Кількість перешкод, що потребують реконструкції – 7 шт. 
Координати Google:                                                                                                                                                                                                                                            ГТС 1 (с. Старі Маяки) - 47.355062, 30.310186                                                                                                                                                                                      Розміри ГТС(Д/В/Ш):70,0/2,5/4,0 м.. Балансоутримувач - відсутній. (ГТС  перебувають у задовільному стані, можливість регулювання рівнів води відсутня).                                                                                                                                                                                                                ГТС 2 (с. Старі Маяки) - 47.356785, 30.309337                                                                                                                                                                                              Розміри ГТС(Д/В/Ш):70,0/2,5/4,0 м.. Балансоутримувач - відсутній. (ГТС  перебувають у задовільному стані, можливість регулювання рівнів води відсутня).                                                                                                                                                                                                                   ГТС 3 (с. Старі Маяки) - 47.356043, 30.309602                                                                                                                                                                                            Розміри ГТС(Д/В/Ш):70,0/2,5/4,0 м.. Балансоутримувач - відсутній. (ГТС  перебувають у задовільному стані, можливість регулювання рівнів води відсутня).                                                                                                                                                                                                               ГТС 4 (на пн. сх. від с. Бузиново) - 46.997976, 30.507655                                                                                                                                                                 Розміри ГТС(Д/В/Ш):25,0/2,5/4,0 м.. Балансоутримувач - відсутній. (ГТС  перебувають у незадовільному стані, можливість регулювання рівнів води відсутня).                                                                                                                                                                                                                 ГТС 5 (на захід від с. Козлове) - 47.063703, 30.406627                                                                                                                                                                            Розміри ГТС(Д/В/Ш):20,0/2,0/3,5 м.. Балансоутримувач - відсутній. (ГТС  перебувають у задовільному стані, можливість регулювання рівнів води відсутня).                                                                                                                                                                                                                ГТС 6 (на пд зх від с. Богунове) - 47.019604, 30.437658                                                                                                                                                                                        Розміри ГТС(Д/В/Ш):70,0/4,0/3,5 м.. Балансоутримувач - відсутній. (ГТС  перебувають у задовільному стані, можливість регулювання рівнів води відсутня).                                                                                                                                                                                                                      ГТС 7 (на пн. сх. від с. Нижній Куяльник)  46.897105, 30.543114.                                                                                                                                              Розміри ГТС(Д/В/Ш):60,0/2,0/3,0 м.. Балансоутримувач - відсутній. (ГТС  перебувають у задовільному стані, можливість регулювання рівнів води відсутня).                                                                                                                                                                                   </t>
  </si>
  <si>
    <t>Іванівська ТГ, Коноплянська ТГ</t>
  </si>
  <si>
    <t xml:space="preserve">
Річка Яр Дубовий
Річка Кошківка
</t>
  </si>
  <si>
    <t xml:space="preserve">UA_M5.8_0102
UA_M5.8_0106  </t>
  </si>
  <si>
    <t>Іванівська, Старомаяківська, Коноплянська ТГ</t>
  </si>
  <si>
    <t xml:space="preserve">Ревіталізація
 р. Кошківка, притока р. В.Куяльник
  Коноплянська ТГ, Розквітівська ТГ, Великобуялицька  ТГ
Березівський район 
</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</si>
  <si>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Новаківському ставку, с. Новаково.  Площа ставка - 0.4 га (при НПР), о'бєм ставка - 3,2 тис.куб.м (при НПР).                                                                           Демонтаж греблі на Маркевичевському ставку № 2, с. Маркевичево.  Площа ставка - 0.3 га (при НПР), о'бєм ставка - 9,0 тис.куб.м (при НПР).                                         Демонтаж греблі на Маркевичевському ставку № 3, на пн. сх. від с. Маркевичево.  Площа ставка - 0.3 га (при НПР), о'бєм ставка - 9,0 тис.куб.м (при НПР).      Демонтаж греблі на Анатолівському ставку № 1, с. Анатолівка.  Площа ставка - 7.0 га (при НПР), о'бєм ставка - 126,0 тис.куб.м (при НПР)                                                   Демонтаж греблі на Криничанському ставку, с. Кринички.  Площа ставка - 8.2 га (при НПР), о'бєм ставка - 147,6 тис.куб.м (при НПР)                                                                       Демонтаж греблі на Калинівському ставку, с. Калинівка.  Площа ставка - 1.5 га (при НПР), о'бєм ставка - 12,0 тис.куб.м (при НПР).                                                                                Демонтаж греблі на Благоєвському ставку №3,на пд. сх. околиці с. Великий Буялик.  Площа ставка - 14.0 га (при НПР), о'бєм ставка - 350,0 тис.куб.м (при НПР).</t>
  </si>
  <si>
    <r>
      <rPr>
        <sz val="10"/>
        <color theme="1"/>
        <rFont val="Calibri"/>
        <family val="2"/>
      </rPr>
      <t>Протяжність ділянки відновлення – 45,9 км
Координати Google  ділянки відновлення від 47.255194, 30.328278 до 46.862682, 30.567793; 
Загальний обсяг донних відкладів - 110,2 тис. м</t>
    </r>
    <r>
      <rPr>
        <vertAlign val="superscript"/>
        <sz val="10"/>
        <color theme="1"/>
        <rFont val="Calibri"/>
        <family val="2"/>
      </rPr>
      <t>3</t>
    </r>
    <r>
      <rPr>
        <sz val="10"/>
        <color theme="1"/>
        <rFont val="Calibri"/>
        <family val="2"/>
      </rPr>
      <t xml:space="preserve">
Кількість перешкод, що потребують реконструкції – 7 шт. 
Координати Google:                                                                                                                                                                                                                     ГТС 1 (с. Новаково) - 47.114067, 30.591719                                                                                                                                                                             Розміри ГТС(Д/В/Ш): 110,0/3,0/4,0 м.. Балансоутримувач - відсутній. (ГТС  перебувають у задовільному стані, можливість регулювання рівнів води відсутня).                                                                                                                                                                      ГТС 2 (с. Маркевичево) - 47.160664, 30.532924                                                                                                                                                                    Розміри ГТС(Д/В/Ш): 70,0/4,0/4,0 м.. Балансоутримувач - відсутній. (ГТС  перебувають у задовільному стані, можливість регулювання рівнів води відсутня).                                                                                                                                                              ГТС 3 (на пн. сх. від с. Маркевичево) - 47.181694, 30.546975                                                                                                                                     Розміри ГТС(Д/В/Ш): 100,0/4,0/5,0 м.. Балансоутримувач - відсутній. (ГТС  перебувають у задовільному стані, можливість регулювання рівнів води відсутня).                                                                                                                                                                    ГТС 4 (с. Анатолівка) - 47.207238, 30.537425                                                                                                                                                                          Розміри ГТС(Д/В/Ш): 87,0/7,0/2,0 м.. Балансоутримувач - відсутній. (ГТС  перебувають у задовільному стані, можливість регулювання рівнів води відсутня).                                                                                                                                                     ГТС 5 (с. Кринички) - 47.132183, 30.580116                                                                                                                                                                           Розміри ГТС(Д/В/Ш): 64,0/4,0/3,1 м.. Балансоутримувач - відсутній. (ГТС  перебувають у задовільному стані, можливість регулювання рівнів води відсутня).                                                                                                                                                                    ГТС 6 (с. Калинівка) - 47.044574, 30.645766                                                                                                                                                                                   Розміри ГТС(Д/В/Ш): 80,0/4,0/5,0 м.. Балансоутримувач - відсутній. (ГТС  перебувають у незадовільному стані, можливість регулювання рівнів води відсутня).                                                                                                                                                                             ГТС 7 (пн. сх. околиця с. Великий Буялик) - 46.924753, 30.665129.                                                                                                                                  Розміри ГТС(Д/В/Ш): 125,0/15,0/5,0 м.. Балансоутримувач - відсутній. (ГТС  перебувають у незадовільному стані, можливість регулювання рівнів води відсутня).                                                                                                                                                       </t>
    </r>
  </si>
  <si>
    <t>Коноплянська ТГ, Розквітівська ТГ, Великобуялицька ТГ</t>
  </si>
  <si>
    <t>Коноплянська ТГ, РозквітівськаТГ, Великобуялицька ТГ</t>
  </si>
  <si>
    <t>Річка Кошківка
Річка Кошківка</t>
  </si>
  <si>
    <t>UA_M5.8_0103 UA_M5.8_0104</t>
  </si>
  <si>
    <t xml:space="preserve">Ревіталізація
р. Б. Райкова (притока р. Кошківка), басейн р. В.Куяльник
  Іванівсьа ТГї, Коноплянська ТГ, Великобуялицька 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</si>
  <si>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Баланинському ставку , с. Баланини.  Площа ставка - 3.5 га (при НПР), о'бєм ставка - 52,5 тис.куб.м (при НПР).                                                                    Демонтаж греблі на Баланинському ставку №2 , с. Баланини.  Площа ставка - 0.7 га (при НПР), о'бєм ставка - 7,4 тис.куб.м (при НПР).                                                                     Демонтаж греблі на Люботаївському ставку, с. Люботаївка.  Площа ставка - 6.0 га (при НПР), о'бєм ставка - 90,4 тис.куб.м (при НПР).                                                                  Демонтаж греблі на Тарасівському ставку, на пд. сх. від с. Тарасівка.  Площа ставка - 5.0 га (при НПР), о'бєм ставка - 75,0 тис.куб.м (при НПР).                                                                  Демонтаж греблі на Благоєвському ставку, на північ від с. Великий Буялик.  Площа ставка - 14.0 га (при НПР), о'бєм ставка - 350,0 тис.куб.м (при НПР). </t>
  </si>
  <si>
    <t xml:space="preserve">Протяжність ділянки відновлення – 15,7 км
Координати Google  ділянки відновлення від 47.100713, 30.533409 до 46.958637, 30.655722; 
Загальний обсяг донних відкладів - 18,8 тис. м3
Кількість перешкод, що потребують реконструкції – 5 шт. 
Координати Google:                                                                                                                                                                                                                   ГТС 1 (с. Баланини) - 46.974150, 30.604170                                                                                                                                                               Розміри ГТС(Д/В/Ш): 150,0/7,0/4,0 м.. Балансоутримувач - відсутній. (ГТС  перебувають у задовільному стані, можливість регулювання рівнів води відсутня).                                                                                                                                                               ГТС 2 (с. Баланини) - 46.972245, 30.605578                                                                                                                                                               Розміри ГТС(Д/В/Ш): 60,0/4,0/4,0 м.. Балансоутримувач - відсутній. (ГТС  перебувають у задовільному стані, можливість регулювання рівнів води відсутня).                                                                                                                          ГТС 3 (с. Люботаївка) - 47.050131, 30.570290                                                                                                                                                               Розміри ГТС(Д/В/Ш): 80,0/3,0/2,0 м.. Балансоутримувач - відсутній. (ГТС  перебувають у незадовільному стані, можливість регулювання рівнів води відсутня).                                                                                                                        ГТС 4 (на пд. сх. від с. Тарасівка) -47.010912, 30.595345                                                                                                                                      Розміри ГТС(Д/В/Ш): 45,0/4,0/3,0 м.. Балансоутримувач - відсутній. (ГТС  перебувають у незадовільному стані, можливість регулювання рівнів води відсутня).                                                                                                                                                     ГТС 5 (на північ від с. Великий Буялик) - 46.966994, 30.643066.                                                                                                                    Розміри ГТС(Д/В/Ш): 90,0/15,0/5,0 м.. Балансоутримувач - відсутній. (ГТС  перебувають у незадовільному стані, можливість регулювання рівнів води відсутня).                                                                                                                                                                               </t>
  </si>
  <si>
    <t>Коноплянська ТГ, Іванівська ТГ, Великобуялицька ТГ</t>
  </si>
  <si>
    <t>Річка Б. Райкова</t>
  </si>
  <si>
    <t>UA_M5.8_0107</t>
  </si>
  <si>
    <t xml:space="preserve">Ревіталізація
б. без назви(притока р. Кошківка), басейн р. В.Куяльник
   Коноплянська ТГ
Березівський  район Одеська область
</t>
  </si>
  <si>
    <t xml:space="preserve"> 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Гудевичевському ставку № 1, на пд. сх. від с. Гудевичеве.  Площа ставка - 6.0 га (при НПР), о'бєм ставка - 90,0 тис.куб.м (при НПР).                                                                        Демонтаж греблі на Гудевичевському ставку № 2, с. Гудевичеве.  Площа ставка - 6.5 га (при НПР), о'бєм ставка - 97,5 тис.куб.м (при НПР).                             </t>
  </si>
  <si>
    <t xml:space="preserve">Протяжність ділянки відновлення – 4,6 км
Координати Google 1 (4.6 км) ділянки відновлення від 46.971691, 30.679403/46.981023, 30.699300 до 46.974068, 30.669125.
Загальний обсяг донних відкладів - 5,5 тис. м3
Кількість перешкод, що потребують реконструкції – 2 шт. 
Координати Google:                                                                                                                                                                                                                       ГТС 1 (на пд. сх. від с. Гудевичеве) - 46.971691, 30.679403                                                                                                                                   Розміри ГТС(Д/В/Ш):60,0/7,0/5,0 м.. Балансоутримувач - відсутній. (ГТС  перебувають у незадовільному стані, можливість регулювання рівнів води відсутня).                                                                                                                                                  ГТС 2 (Гудевичеве) - 46.989714, 30.678652.                                                                                                                                                                Розміри ГТС(Д/В/Ш):60,0/3,0/5,0 м.. Балансоутримувач - відсутній. (ГТС  перебувають у задовільному стані, можливість регулювання рівнів води відсутня).                                                                                                                                                                 </t>
  </si>
  <si>
    <t xml:space="preserve">Ревіталізація
р. Б. Суха (притока р. Кошківка), басейн р. В.Куяльник
  Іванівська ТГ
Березівський район Одеська область
</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</si>
  <si>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Демонтаж греблі на Бузинівському  ставку №2, на схід від с. Бузиново.  Площа ставка - 2.9 га (при НПР), о'бєм ставка - 28,5 тис.куб.м (при НПР).                                Демонтаж греблі на р. Б. Суха (бувший ставок, нині рілля)  </t>
  </si>
  <si>
    <t xml:space="preserve">Протяжність ділянки відновлення – 13,2 км
Координати Google 1 ділянки відновлення від 47.011326, 30.539319 до 46.880958, 30.593236.
Загальний обсяг донних відкладів - 23,8 тис. м3
Кількість перешкод, що потребують реконструкції – 2 шт. 
Координати Google:                                                                                                                                                                                                                          ГТС 1  (на схід від с. Бузиново) - 46.972011, 30.553692                                                                                                                                    Розміри ГТС(Д/В/Ш):160,0/4,0/7,0 м.. Балансоутримувач - відсутній. (ГТС  перебувають у задовільному стані, можливість регулювання рівнів води відсутня).                                                                                                                                               ГТС 2 (на схід від с. Верхній Куяльник) - 46.948792, 30.561433.                                                                                                                                                        </t>
  </si>
  <si>
    <t>Річка Б. Суха</t>
  </si>
  <si>
    <t>UA_M5.8_0108</t>
  </si>
  <si>
    <t>Розчистка водойми  Фонтанська ТГ Одеський район Одеська область</t>
  </si>
  <si>
    <t>Проведення комплексу заходів щодо відновлення (поліпшення) гідромофологічних характеристик водного об'єкту:
- управління наносами (видобування донних відкладів);
- видалення водної рослинності</t>
  </si>
  <si>
    <t xml:space="preserve">Очистка ложа водойми  для покращення гідрологічного стану: ставок у с. Світле.       Площа ставка - 22,8 га (при НПР), о'бєм ставка - 641,7 тис.куб.м (при НПР),  орієнтовний обєм вилученого мулу 136,8 тис. м3. Координати Google  ділянки відновлення  46.638887, 30.835345 </t>
  </si>
  <si>
    <t>Фонтанська ТГ</t>
  </si>
  <si>
    <t>Річка Великий Аджалик</t>
  </si>
  <si>
    <t>UA_M5.8_0117</t>
  </si>
  <si>
    <t>Ревіталізація струмка Глибока Балка  (с. Світле)   ФонтанськаТГ Одеський  район Одеська область</t>
  </si>
  <si>
    <t xml:space="preserve">Протяжність ділянки відновлення – 9,8 км. 
Координати Google від  46.662809, 30.831144 до 46.611540, 30.880754   Загальний обсяг донних відкладів - 8,8 тис.м3.  </t>
  </si>
  <si>
    <t>Раухівська ТГ</t>
  </si>
  <si>
    <t>Березівська ТГ</t>
  </si>
  <si>
    <t>Ревіталізація річки Тилігул  
Березівська ТГ, Раухівська ТГ, Миколаївська ТГ, Андрієво-Іванівська ТГ Березівський район, Ананьївська ТГ, Подільська ТГ Подільський район Одеська область</t>
  </si>
  <si>
    <t xml:space="preserve">Протяжність ділянки відновлення  170  км.  1. Денмонтаж греблі між селами Марьянівка та Косівка Березівської ТГ Координати Google  47.126878, 30.962085 Ширина дамби 6 м, довжина  230 м безгосподарська. 2.  Проведення комплексу заходів по реконструкції моста поблизу села Заводівка  20 км від гирла річки Раухівської ТГ Координати Google   47.218423, 30.803799. Ширина моста - 6 м, длина - 12 м.          </t>
  </si>
  <si>
    <t>Територіальні громади</t>
  </si>
  <si>
    <t xml:space="preserve">Любашівська ТГ Андрієво-Іванівська ТГ Ананьївська ТГ Березівська ТГ Куяльницька ТГ Балтська ТГ Раухівська ТГ Стрюківська ТГ </t>
  </si>
  <si>
    <t>Річка Тилігул 
Річка Тилігул 
ІЗМПВ, річка Тилігул 
Річка Тилігул 
Річка Тилігул 
Річка Тилігул</t>
  </si>
  <si>
    <t xml:space="preserve">UA_M5.8_0133 -  UA_M5.8_0138
</t>
  </si>
  <si>
    <t>можливо під ризиком
можливо під ризиком
під ризиком
під ризиком
можливо під ризиком
під ризиком</t>
  </si>
  <si>
    <t xml:space="preserve">недосягнення доброго UA_M5.8_0138 </t>
  </si>
  <si>
    <t>Заповідне урочище місцевого значення "Байтали" UA_M5.8_0134 Ландшафтний заказник місцевого значення "Заводівський" Регіональний ландшафтний парк Тилігульський UA_M5.8_0138</t>
  </si>
  <si>
    <t>Ананьївська ТГ</t>
  </si>
  <si>
    <t>Реконструкція каналізаційних очисних споруд м.  Ананьїв Ананьївська ТГ Подільський район Одесчька область</t>
  </si>
  <si>
    <t xml:space="preserve">Загальні (обов'язкові) дані про оператора КОС:
1. Балансоутримувач: КП "Ананьїв-Водоканал"
2. Код ЄДРПОУ:  34108926
3. Код водокористувача: 510723
4. Інформація щодо роботи КОС (на 01.01.2023 року) відведено зворотних (стічних) вод за рік, млн куб. м
- усього: 0.028
- без очистки: 0
- недостатньо-очищених: 0.028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0.2555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</si>
  <si>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відсутня                                                                                                          - план - МЕХ(1)/БІО (2)                                                                                                                             3. Потужність споруд, після яких стічні води відводяться у масив поверхневих вод (МПВ)                                                                                                          - факт - 0.7 тис. м³/добу (0.2555 млн м³/рік)                                                                                                   - план - 2.7 тис. м³/добу (0.986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- 96%/8.7 тис. чоловік                                                                                                                      - план - 100%/9.0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</si>
  <si>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"Ананьїв-Водоканал"</t>
  </si>
  <si>
    <t xml:space="preserve"> річка Тилігул</t>
  </si>
  <si>
    <t>UA_M5.8_0136</t>
  </si>
  <si>
    <t>Під ризиком</t>
  </si>
  <si>
    <t xml:space="preserve">2,7 </t>
  </si>
  <si>
    <t>Ананьївська ТГ, БУВР річок Причорномор'я та нижнього Дунаю</t>
  </si>
  <si>
    <t>Розрахунок зроблено орієнтовно  на основі вартості  очистки БІО- 200 євро на особу,  при курсу євро за НБУ - 40 грн. Сумарна вартість 9,0 х 200 х 40 = 72,0 млн. грн</t>
  </si>
  <si>
    <r>
      <rPr>
        <sz val="10"/>
        <color theme="1"/>
        <rFont val="Calibri"/>
        <family val="2"/>
      </rPr>
      <t xml:space="preserve">
Будівництво каналізаційних очисних споруд та каналізаційних мереж м. Березівка Березівська ТГ Березівський район Одеська область
</t>
    </r>
    <r>
      <rPr>
        <i/>
        <u/>
        <sz val="10"/>
        <color theme="1"/>
        <rFont val="Calibri"/>
        <family val="2"/>
      </rPr>
      <t xml:space="preserve">
</t>
    </r>
  </si>
  <si>
    <t xml:space="preserve">Загальні (обов'язкові) дані про оператора КОС:
1. Балансоутримувач: ВУЖКГ
2. Код ЄДРПОУ:  03350597
3. Код водокористувача: 510734
4. Інформація щодо роботи КОС (на 01.01.2023 року) відведено зворотних (стічних) вод за рік, млн куб. м
- усього: 0.048
- без очистки: 0
- недостатньо-очищених: 0.048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0.2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</si>
  <si>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МЕХ(1)                                                                                                            - план - МЕХ(1)/БІО (2)/ТРО(3)                                                                                                                               3. Потужність споруд, після яких стічні води відводяться у масив поверхневих вод (МПВ)                                                                                                          - факт - 0.5 тис. м³/добу (0.183 млн м³/рік)                                                                                                   - план - 1.05 тис. м³/добу (0.383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- 25 % / 2.5 тис. чоловік                                                                                                                      - план - 35 %/ 3.5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</si>
  <si>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ВУЖКГ</t>
  </si>
  <si>
    <t>3,5</t>
  </si>
  <si>
    <t>UA_M5.8_0138</t>
  </si>
  <si>
    <r>
      <rPr>
        <sz val="10"/>
        <color theme="1"/>
        <rFont val="Calibri"/>
        <family val="2"/>
      </rPr>
      <t xml:space="preserve">Регіональний ландшафтний парк місцевого значення </t>
    </r>
    <r>
      <rPr>
        <b/>
        <sz val="10"/>
        <color theme="1"/>
        <rFont val="Calibri"/>
        <family val="2"/>
      </rPr>
      <t>"</t>
    </r>
    <r>
      <rPr>
        <sz val="10"/>
        <color theme="1"/>
        <rFont val="Calibri"/>
        <family val="2"/>
      </rPr>
      <t>Тилігульський"</t>
    </r>
  </si>
  <si>
    <t>1,05</t>
  </si>
  <si>
    <t>Розрахунок зроблено орієнтовно  на основі вартості  очистки БІО- 200 євро на особу, при курсу євро за НБУ - 40 грн. Сумарна вартість 3,5 х 200 х 40 = 28,0 млн. грн</t>
  </si>
  <si>
    <t>Захід по збільшенню водопропускної здатності річки Тилігул поблизу с. Заводівка Раухівська ТГ Березівський район Одеська</t>
  </si>
  <si>
    <t xml:space="preserve">Проведення комплексу заходів щодо відновлення (поліпшення) гідромофологічних характеристик водотоку:
- управління гідротехнічними спорудами (екологічно адаптований режим експлуатації ГТС);
</t>
  </si>
  <si>
    <t>Заміна залізобетонних конструкцій мосту для збільшення водопропускної здатності по руслу річки Тилігул, с. Заводівка. Координати Google   47.218437, 30.803802</t>
  </si>
  <si>
    <t>Річка Тилігул</t>
  </si>
  <si>
    <t>Ландшафтний заказник місцевого значення "Заводівський" Регіональний ландшафтний парк Тилігульський</t>
  </si>
  <si>
    <t xml:space="preserve">Демонтаж греблі в балці без назви (72 км від гирла) (Ісаївський ставок № 1), ліва притока річки Тилігул  Андрієво-Іванівська ТГ Березівський район  Одеська область </t>
  </si>
  <si>
    <t>Демонтаж земляної  греблі на Ісаєвському ставку №1   Південно-східна околиця с. Ісаєве, 3 км           Площа ставка - 4.0 га (при НПР), о'бєм ставка - 60,00 тис.куб.м (при НПР).      Координати Google 47.508309, 30.487867</t>
  </si>
  <si>
    <t>Андрієво-Іванівська ТГ</t>
  </si>
  <si>
    <t xml:space="preserve">Демонтаж греблі в балці без назви (66 км від гирла) (Ісаївський ставок № 2), ліва притока річки Тилігул  Андрієво-Іванівська ТГ Березівський район Одеська область </t>
  </si>
  <si>
    <t>Демонтаж земляної греблі на Ісаєвському ставку №2, на північ від с. Ісаєве, 7-10 км.  Площа ставка - 6.0 га (при НПР), о'бєм ставка - 126,00 тис.куб.м (при НПР).     Координати Google 47.471395, 30.522304</t>
  </si>
  <si>
    <t>Демонтаж греблі в балці без назви (66 км від гирла) (Ісаївський ставок № 3), ліва притока річки Тилігул  Андрієво-Іванівська ТГ Березівський район Одеська область</t>
  </si>
  <si>
    <t>Демонтаж земляної греблі на Ісаєвському ставку №3, на північ від с. Ісаєве, 7-10 км.  Площа ставка - 8.0 га (при НПР), о'бєм ставка - 168,00 тис.куб.м (при НПР).      Координати Google 47.505940, 30.548187</t>
  </si>
  <si>
    <t>Стрюківська ТГ</t>
  </si>
  <si>
    <t>Ревіталізація річки Журавка Стрюківська ТГ Березівський район Одеська область</t>
  </si>
  <si>
    <t>Протяжність ділянки відновлення – 17,0км
Координати Google від 47.397818,  30.469035 до 47.359437, 30.594069  Загальний обсяг донних відкладів - 32,6 тис.м3.    Проведення робіт із розчищення русла р. Журавка від надмірної рослинності та мулу з обов’язковим збереженням природних морфологічних характеристик русла.</t>
  </si>
  <si>
    <t>Річка Журавка</t>
  </si>
  <si>
    <t>UA_M5.8_0157</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</si>
  <si>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 Сліпуха)</t>
  </si>
  <si>
    <t>Миколаївська ТГ</t>
  </si>
  <si>
    <t>Річка Сліпуха
Річка Б. Сліпуха</t>
  </si>
  <si>
    <t>UA_M5.8_0160 UA_M5.8_0162</t>
  </si>
  <si>
    <t>Встановлення водоохоронних зон та  прибережних захисних смуг водних  обєктів на території   8 ТГ Миколаївського району та Вознесенського району  Миколаївська область</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</si>
  <si>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t>
  </si>
  <si>
    <t xml:space="preserve">Вигостановлення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земель.товлення проектів землеустрою щодо встановлення меж прибережних захисних смуг в натурі (на місцевості) загальною довжиною 144 км на 21 МПВ (річкок) та на 2 ІзМПВ (водосховищах) загальною довжиною 7 км; внесення відомостей в Державний земельний кадастр, винесення меж в натурі (на місцевості). </t>
  </si>
  <si>
    <t>Веселинівська ТГ, Степівська ТГ, Нечаянська ТГ, Чорноморська ТГ, Веснянська ТГ, Березанська ТГ, Коблівська ТГ, Куцурубська ТГ</t>
  </si>
  <si>
    <t xml:space="preserve">Миколаївська </t>
  </si>
  <si>
    <t xml:space="preserve">Миколаївський, Вознесенський </t>
  </si>
  <si>
    <t xml:space="preserve">Річка Тартакай
Річка Тартакай
Річка Б. Кологлія
Річка Царега
Річка Б. Царегол
Річка Сосик
Річка Сосик
ІЗМПВ, річка Сосик
Річка Сосик
Річка Березань
Річка Березань
Річка Березань             
Річка Березань
ІЗМПВ, річка Березань
Річка Березань
Річка Березань
ІЗМПВ,водосховище Суходольське
Річка Б. Лисича
Річка Б. Лисича
ІЗМПВ, водосховище Широколанівське
Річка Б. Лисича
ІЗМПВ, річка Б. Лисича
Річка Б. Лисича
</t>
  </si>
  <si>
    <t>UA_M5.8_0164, UA_M5.8_0165, UA_M5.8_0166, UA_M5.8_0169, UA_M5.8_0170, UA_M5.8_0173 - UA_M5.8_0177, UA_M5.8_0179, UA_M5.8_0180, UA_M5.8_0182, UA_M5.8_0183, UA_M5.8_0184, UA_M5.8_0186, UA_M5.8_0188 - UA_M5.8_0194</t>
  </si>
  <si>
    <t>Гідрологічний заказник місцевого значення "Катеринівське водосховище" UA_M5.8_0177, UA_M5.8_0179,</t>
  </si>
  <si>
    <t xml:space="preserve">План управління ризиками затоплення на окремих територіях у межах району басейну річок Причорномор'я на 2023-2030 роки затверджений
розпорядженням Кабінету Міністрів України 
від 8 жовтня 2022 р. № 895-р </t>
  </si>
  <si>
    <t xml:space="preserve">Кошти державного бюджету, місцевого бюджету, інші кошти незабороненні законодавством </t>
  </si>
  <si>
    <t>ТГ</t>
  </si>
  <si>
    <t xml:space="preserve">ПКД відсутня, розрахунки орієнтовні.                                                    План управління ризиками затоплення на окремих територіях у межах району басейну річок Причорномор'я на 2023-2030 роки затверджений
розпорядженням Кабінету Міністрів України 
від 8 жовтня 2022 р. № 895-р </t>
  </si>
  <si>
    <t>РОВР в Миколаївській області</t>
  </si>
  <si>
    <t xml:space="preserve">Ліквідація підпірної стіни на р. Царега у с. Ташине Березанська ТГ Миколаївський  район Миколаївська область </t>
  </si>
  <si>
    <t>Ліквідація підпірної стіни, яка перекриває водопропускні труби у південно-східному примиканні насипу автомобільної дороги.       Необхідно вмонтувати у насип додаткові труби у північно-західному примиканні та в центрі насипу для збільшення пропускної здатності. Координати Google  ділянки відновлення 46.925707, 31.118128</t>
  </si>
  <si>
    <t xml:space="preserve">Березанська ТГ </t>
  </si>
  <si>
    <t xml:space="preserve">Миколаївський </t>
  </si>
  <si>
    <t>Річка Царега</t>
  </si>
  <si>
    <t>UA_M5.8_0169</t>
  </si>
  <si>
    <t>Регіональний ландшафтний парк місцевого значення Тилігульський</t>
  </si>
  <si>
    <t>Стратегія розвитку Миколаївської області на 2021-2027 роки, програми соціально-економічного розвитку територіальних громад області</t>
  </si>
  <si>
    <r>
      <rPr>
        <sz val="10"/>
        <color theme="1"/>
        <rFont val="Calibri"/>
        <family val="2"/>
      </rPr>
      <t xml:space="preserve">
Реконструкція каналізаційних очисних споруд с. Березанка Березанська ТГ Миколаївський район Миколаївська область</t>
    </r>
    <r>
      <rPr>
        <i/>
        <u/>
        <sz val="10"/>
        <color theme="1"/>
        <rFont val="Calibri"/>
        <family val="2"/>
      </rPr>
      <t xml:space="preserve">
</t>
    </r>
  </si>
  <si>
    <t xml:space="preserve">Загальні (обов'язкові) дані про оператора КОС:
1. Балансоутримувач: КП "Березань"
2. Код ЄДРПОУ: 36743229  
3. Код водокористувача: 480355
4. Інформація щодо роботи КОС (на 01.01.2023 року) відведено зворотних (стічних) вод за рік, млн куб. м
- усього: 0.0304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</si>
  <si>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- 0 (відсутній)                                                                                                        - план - МЕХ(1)/БІО(2)                                                                                                                               3. Потужність споруд, після яких стічні води відводяться у масив поверхневих вод (МПВ)                                                                                                          - факт - 0 (відсутня)                                                                                                 - план -  1.26 тис. м³/добу (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- 33%/1.4 тис. чоловік                                                                                                                      - план - 100%/4.2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</si>
  <si>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КП "Березань"</t>
  </si>
  <si>
    <t>4,2</t>
  </si>
  <si>
    <t>Миколаївська</t>
  </si>
  <si>
    <t>Миколаївський</t>
  </si>
  <si>
    <t>Березанська ТГ</t>
  </si>
  <si>
    <t xml:space="preserve"> річка Сосик</t>
  </si>
  <si>
    <t xml:space="preserve">UA_М5.8_0176
</t>
  </si>
  <si>
    <t xml:space="preserve">1,26 </t>
  </si>
  <si>
    <t>Комплексна програма охорони довкілля Миколаївської області на 2021-2027 рр.</t>
  </si>
  <si>
    <t>Миколаївська ОДА</t>
  </si>
  <si>
    <t>Розрахунок зроблено орієнтовно  на основі вартості  очистки БІО- 200 євро на особу, при курсу євро за НБУ - 40 грн. Сумарна вартість 4.2 х 200 х 40 = 33.6 млн. грн</t>
  </si>
  <si>
    <t>Ревіталізація річки Сосик   Березанська ТГ Миколаївський  район Миколаївська область</t>
  </si>
  <si>
    <t xml:space="preserve">Протяжність ділянки відновлення 7,5 км від дороги О150305  до гирла Сосикського (Березанського) лиману. Координати Google  ділянки відновлення  від 46.848493, 31.381378  до 46.799164, 31.427112         </t>
  </si>
  <si>
    <t>Миколаївська область</t>
  </si>
  <si>
    <t>Миколаївський район</t>
  </si>
  <si>
    <t>Річка Сосик</t>
  </si>
  <si>
    <t xml:space="preserve">UA_M5.8_0176 </t>
  </si>
  <si>
    <t xml:space="preserve">24 червня 2022 року </t>
  </si>
  <si>
    <t>-</t>
  </si>
  <si>
    <t>Ревіталізація  річки Березань  Березанська ТГ Миколаївський район Миколаївська область</t>
  </si>
  <si>
    <t xml:space="preserve">Протяжність ділянки відновлення – 5,6 км. 
Координати Google від  47.005677,31.512265 до 46.964661,31.528066   Загальний обсяг донних відкладів - 13,44 тис.м3.  
</t>
  </si>
  <si>
    <t>Річка Березань
ІЗМПВ, водосховище Нечаянське</t>
  </si>
  <si>
    <t xml:space="preserve">UA_M5.8_0186 
UA_M5.8_0187 </t>
  </si>
  <si>
    <t>можливо під ризиком
під ризиком</t>
  </si>
  <si>
    <t>Бюджетна програма КПКВК 2707070 «Захист від шкідливої дії вод сільських населених пунктів та сільськогосподарських угідь, в тому числі в басейні р. Тиса у Закарпатській області»</t>
  </si>
  <si>
    <t>Кошти державного бюджету</t>
  </si>
  <si>
    <t>Регіональний офіс водних ресурсів у Миколаївській області</t>
  </si>
  <si>
    <t>Орієнтовна вартість. Проектно кошторисна документація (ПКД) - розроблена  2010 року та потребує коригування.</t>
  </si>
  <si>
    <t>2022 року</t>
  </si>
  <si>
    <t>Реконструкція водоскидної споруди Нечаянського водосховища с. Нечаяне  Нечаянська ТГ Миколаївський район Миколаївська область</t>
  </si>
  <si>
    <t>Влаштування бетонної водозливної стінки в створі шандор існуючого водоскиду на пропуск розрахункової витрати 5% забезпеченості рівного 56 м3/с, повірочна 1% паводкова витрата  здійснюватиметься водоскидом з водозливною стінкою, лівобережним та правобережним водоскидними каналами. Координати Google 46.881789, 31.563828</t>
  </si>
  <si>
    <t>Нечаянська ТГ</t>
  </si>
  <si>
    <t>ІЗМПВ, водосховище Нечаянське</t>
  </si>
  <si>
    <t>UA_M5.8_0187</t>
  </si>
  <si>
    <t>Встановлення водоохоронних зон та  прибережних захисних смуг водних  обєктів на території   Каланчацької ТГ Скадовський район Херсонська область</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</si>
  <si>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</si>
  <si>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</si>
  <si>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Каланчацька ТГ</t>
  </si>
  <si>
    <t>Після деокупації</t>
  </si>
  <si>
    <t xml:space="preserve">Херсонська </t>
  </si>
  <si>
    <t xml:space="preserve">Скадовський </t>
  </si>
  <si>
    <t>Річка Каланчак
Річка Каланчак</t>
  </si>
  <si>
    <t xml:space="preserve">UA_M5.8_0195  UA_M5.8_0196
</t>
  </si>
  <si>
    <t xml:space="preserve">без ризику
під ризиком 
</t>
  </si>
  <si>
    <t xml:space="preserve">Ревіталізація
р. Каланчак
в адміністративних межах  Каланчацької  ТГ
Скадовського району
</t>
  </si>
  <si>
    <r>
      <rPr>
        <sz val="10"/>
        <color theme="1"/>
        <rFont val="Calibri"/>
        <family val="2"/>
      </rPr>
      <t xml:space="preserve">Протяжність ділянки відновлення -54 км.
Реконструкція  греблі для збільшення пропускної здатності ставку.  Площа басейну - 530 кв км.                                               
Кількість перешкод, що потребують реконструкції – 1 шт. 
Координати Google ГТС 1  - 46.210438, 33.218916.                                                                                                    </t>
    </r>
    <r>
      <rPr>
        <i/>
        <sz val="10"/>
        <color theme="1"/>
        <rFont val="Calibri"/>
        <family val="2"/>
      </rPr>
      <t xml:space="preserve">
</t>
    </r>
    <r>
      <rPr>
        <sz val="10"/>
        <color theme="1"/>
        <rFont val="Calibri"/>
        <family val="2"/>
      </rPr>
      <t>Роботи включають: видобування донних відкладів; повну реконструкцію ГТС з відновленням функції регулювання, обладнання рибозахисними пристроями</t>
    </r>
  </si>
  <si>
    <t>Херсонська область</t>
  </si>
  <si>
    <t xml:space="preserve">Скадовський район </t>
  </si>
  <si>
    <t>без ризику
під ризиком</t>
  </si>
  <si>
    <r>
      <rPr>
        <sz val="10"/>
        <color theme="1"/>
        <rFont val="Calibri"/>
        <family val="2"/>
      </rPr>
      <t xml:space="preserve">
</t>
    </r>
    <r>
      <rPr>
        <sz val="10"/>
        <color theme="1"/>
        <rFont val="Calibri"/>
        <family val="2"/>
      </rPr>
      <t xml:space="preserve">Реконструкція каналізаційних очисних споруд  с. Каланчак  Каланчацька ТГ Скадовський район Херсонська область
 </t>
    </r>
    <r>
      <rPr>
        <sz val="10"/>
        <color rgb="FFFF0000"/>
        <rFont val="Calibri"/>
        <family val="2"/>
      </rPr>
      <t xml:space="preserve">
</t>
    </r>
    <r>
      <rPr>
        <sz val="10"/>
        <color theme="1"/>
        <rFont val="Calibri"/>
        <family val="2"/>
      </rPr>
      <t xml:space="preserve">
</t>
    </r>
  </si>
  <si>
    <r>
      <rPr>
        <sz val="10"/>
        <color theme="1"/>
        <rFont val="Calibri"/>
        <family val="2"/>
      </rPr>
      <t>Загальні (обов'язкові) дані про оператора КОС:
1. Балансоутримувач: Каланчацька селищна територіальна громада (зв'язку немає - в окупапціїї) Даних немає.
2. Код ЄДРПОУ: 
3. Код водокористувача: 
4. Інформація щодо роботи КОС (на 01.01.2023 року) відведено зворотних (стічних) вод за рік, млн куб. м відсутня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t>
    </r>
    <r>
      <rPr>
        <sz val="10"/>
        <color theme="1"/>
        <rFont val="Calibri"/>
        <family val="2"/>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r>
  </si>
  <si>
    <r>
      <rPr>
        <sz val="10"/>
        <color theme="1"/>
        <rFont val="Calibri"/>
        <family val="2"/>
      </rPr>
      <t>1. Кількість каналізаційних очисних систем (КОС)                                                      - факт / план : 1/0                                                                                                                      2. Спосіб очищення зворотних (стічних) вод                                                                  - факт - інформація відсутня                                                                                                         - план - МЕХ(1)/БІО (2)/ТРО(3)                                                                                                                               3. Потужність споруд, після яких стічні води відводяться у масив поверхневих вод (МПВ)                                                                                                          - факт -  інформація відсутня                                                                                                      - план -  10.41 тис. м³/добу (3.799 млн м³/рік)                                                                                              4. Залишковий осад (мул)                                                                                                        - факт -  інформація відсутня                                                                                        - план - очищення (часткова переробка)                                                                 5. Зливова каналізація (КД) - вода колеторно-дренажна (дощова і тала)                                                                                                                                                                  - факт -  інформація відсутня                                                                                                                  - план - очищення (КД/МЕХ/БІО)                                                                                                          6. Доступ до санітарії (підключення населення до КОС (%) кількість абонентів (населення) територіальної громади (ТГ)                                                      - факт - інформація відсутня                                                                                                                          - план - 100%/ 34.7 тис. чоловік                                                                                                           7. Кліматична нейтральність                                                                                                 - факт -  інформація відсутня</t>
    </r>
    <r>
      <rPr>
        <sz val="10"/>
        <color theme="1"/>
        <rFont val="Calibri"/>
        <family val="2"/>
      </rPr>
      <t xml:space="preserve">
- план - заміна обладнання, використання енергозберігаючого насосного обладнання              </t>
    </r>
  </si>
  <si>
    <t xml:space="preserve"> річка Каланчак</t>
  </si>
  <si>
    <t xml:space="preserve">UA_M5.8_0196
</t>
  </si>
  <si>
    <t>10,41</t>
  </si>
  <si>
    <t>Розрахунок зроблено орієнтовно  на основі вартості  очистки БІО- 200 євро на особу, ТРО -250 євро на особу при курсу євро за НБУ - 40 грн. Сумарна вартість 34,7 х 450 х 40 = 624,6 млн. грн</t>
  </si>
  <si>
    <t>Департамент захисту довкілля та природних ресурсів  Херсонської обласної державної адміністрації</t>
  </si>
  <si>
    <t>Ревіталізація балки Глубока Дивізійська ТГ Білгород-Дністровський район Одеська область</t>
  </si>
  <si>
    <t xml:space="preserve">Протяжність ділянки відновлення – 13,8 км . 
Координати Google від 45.952778, 29.879666 до 45.854218, 29.924016   Загальний обсяг донних відкладів - 37,3 тис.м3.    </t>
  </si>
  <si>
    <t>перехідні води, озеро Карачаус</t>
  </si>
  <si>
    <t xml:space="preserve">UA_M5.8_0209          </t>
  </si>
  <si>
    <t xml:space="preserve">без ризику
</t>
  </si>
  <si>
    <t xml:space="preserve">
 Реконструкція каналізаційних очисних споруд,   глибоководного випуску каналізаційних очисних споруд та каналізаційних колекторів  від ГКНС до існуючих очисних споруд 
  м. Чорноморськ Чорноморська ТГ Одеський район Одеська область
</t>
  </si>
  <si>
    <t xml:space="preserve">Загальні (обов'язкові) дані про оператора КОС:
1. Балансоутримувач: Комунальне підприємство "Чорноморськводоканал" Чорноморської міської ради Одеського району Одеської області 
2. Код ЄДРПОУ:  32927653 
3. Код водокористувача: 510737
4. Інформація щодо роботи КОС (на 01.01.2023 року) відведено зворотних (стічних) вод за рік, млн куб. м
- усього: 2.1036
- без очистки: 0
- недостатньо-очищених: 0
- нормативно-чистих (без очистки):  0
- нормативно-очищених на очисних спорудах:  0
- біологічної очистки:  2.1036
- фізіко-хімічної очистки:   0
- механічна:  0
- потужність очисних споруд, після яких зворотні (стічні) води скидаються у водні об'єкти:  9.125
у тому числі тих, що забезпечують нормативну очистку:   2.577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</si>
  <si>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МЕХ(1)/БІО(2)                                                                                                             - план - МЕХ(1)/БІО (2)/ТРО(3)                                                                                                                               3. Потужність споруд, після яких стічні води відводяться у масив поверхневих вод (МПВ)                                                                                                          - факт - 25 тис. м³/добу (9,125 млн м³/рік)                                                                                                   - план - 25 тис. м³/добу (9,125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механічна очистка (КД/МЕХ)                                                                                                      6. Доступ до санітарії (підключення населення до КОС (%) кількість абонентів (населення) територіальної громади (ТГ)                                                      - факт - 80.5% /57.3 тис. чоловік                                                                                                                   - план - 90%/64.1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</si>
  <si>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Комунальне підприємство "Чорноморськводоканал" Чорноморської ТГ </t>
  </si>
  <si>
    <t>64,1</t>
  </si>
  <si>
    <t>Чорноморська ТГ</t>
  </si>
  <si>
    <t>UA_М5.8_0211</t>
  </si>
  <si>
    <t>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2021-2023 роки; інвестиційна програма КП “Чорноморськ водоканал” Одеського району Одеської області на 2023 р</t>
  </si>
  <si>
    <t>Розрахунок зроблено орієнтовно  на основі вартості  очистки БІО- 200 євро на особу, ТРО -250 євро на особу при курсу євро за НБУ - 40 грн. Сумарна вартість 64,1 х 450 х 40 = 1153,8 млн. грн</t>
  </si>
  <si>
    <t>Ревіталізація балки Сичавка, в руслі якої розташовані  Сичавські ставки   Южненська ТГ Одеський район Одеська область</t>
  </si>
  <si>
    <t xml:space="preserve">Протяжність ділянки відновлення – 8,5 км. 
Координати Google від  46.675168, 31.054043 до 46.616062, 31.110819   Загальний обсяг донних відкладів - 6,1 тис.м3.    </t>
  </si>
  <si>
    <t>Южненська ТГ</t>
  </si>
  <si>
    <t>перехідні води, озеро Бурнас</t>
  </si>
  <si>
    <t>UA_M5.8_0213</t>
  </si>
  <si>
    <t>Авангардівська ТГ</t>
  </si>
  <si>
    <t>UA_M5.8_0215</t>
  </si>
  <si>
    <t>Ревіталізація річки Дальник  Авангардівська ТГ Одеський район Одеська область</t>
  </si>
  <si>
    <t xml:space="preserve">Протяжність ділянки відновлення – 8,3км
Координати Google від 46.402858, 30.589676 до 46.389420,30.640456   Загальний обсяг донних відкладів - 119,52 тис.м3.    </t>
  </si>
  <si>
    <t>перехідні води, Сухий лиман</t>
  </si>
  <si>
    <t xml:space="preserve">
Місцевий бюджет, співфінансування
</t>
  </si>
  <si>
    <t>Ревіталізація річки Скуртянка  Овідіопольська ТГ Одеський район Одеська область</t>
  </si>
  <si>
    <t xml:space="preserve">Протяжність ділянки відновлення – 14,2км
Координати Google від  46.337536, 30.382312 до 46.244678,  30.436153   Загальний обсяг донних відкладів - 8,52 тис.м3.    </t>
  </si>
  <si>
    <t>Овідіопольська ТГ</t>
  </si>
  <si>
    <t>Реконструкція каналізаційних очисних споруд с.  Лазурне Лазурненська ТГ Скадовський район Херсонська область</t>
  </si>
  <si>
    <t xml:space="preserve">Загальні (обов'язкові) дані про оператора КОС:
1. Балансоутримувач: КП "Лазурне" Лазурненської селищної ради (зв'язку немає - в окупапціїї) Даних немає.
2. Код ЄДРПОУ: 
3. Код водокористувача: 
4. Інформація щодо роботи КОС (на 01.01.2023 року) відведено зворотних (стічних) вод за рік, млн куб. м відсутня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</si>
  <si>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0"/>
        <color theme="1"/>
        <rFont val="Calibri"/>
        <family val="2"/>
      </rPr>
      <t>1. Кількість каналізаційних очисних систем (КОС)                                                      - факт / план : 1/0                                                                                                                      2. Спосіб очищення зворотних (стічних) вод                                                                  - факт - інформація відсутня                                                                                                          - план - МЕХ(1)/БІО (2)/ТРО(3)                                                                                                                               3. Потужність споруд, після яких стічні води відводяться у масив поверхневих вод (МПВ)                                                                                                          - факт -  інформація відсутня 
- план - 1.95 тис. м³/добу (0.712 млн м³/рік)                                                                                              4. Залишковий осад (мул)                                                                                                        - факт -  інформація відсутня 
- план - очищення (часткова переробка)                                                                 5. Зливова каналізація (КД) - вода колеторно-дренажна (дощова і тала)                                                                                                                                                                  - факт -інформація відсутня                                                                                                                  - план - очищення (КД/МЕХ/БІО)                                                                                                          6. Доступ до санітарії (підключення населення до КОС (%) кількість абонентів (населення) територіальної громади (ТГ)                                                      - факт - інформація відсутня                                                                                                                      - план - 100%/6.5 тис. чоловік                                                                                                           7. Кліматична нейтральність                                                                                                 - факт - інформація відсутня</t>
    </r>
    <r>
      <rPr>
        <sz val="10"/>
        <color rgb="FFFF0000"/>
        <rFont val="Calibri"/>
        <family val="2"/>
      </rPr>
      <t xml:space="preserve">
</t>
    </r>
    <r>
      <rPr>
        <sz val="10"/>
        <color theme="1"/>
        <rFont val="Calibri"/>
        <family val="2"/>
      </rPr>
      <t xml:space="preserve">- план - заміна обладнання, використання енергозберігаючого насосного обладнання        </t>
    </r>
  </si>
  <si>
    <t>Лазурненська ТГ</t>
  </si>
  <si>
    <t>6,5</t>
  </si>
  <si>
    <t xml:space="preserve"> UA_M5.8_0216
</t>
  </si>
  <si>
    <t>1,95</t>
  </si>
  <si>
    <t>Розрахунок зроблено орієнтовно  на основі вартості  очистки БІО- 200 євро на особу, при курсу євро за НБУ - 40 грн. Сумарна вартість 6,5 х 200 х 40 = 52,0 млн. грн</t>
  </si>
  <si>
    <t>Реконструкція каналізаційних очисних споруд м.  Скадовськ Скадовська ТГ Скадовський район Херсонська область</t>
  </si>
  <si>
    <t xml:space="preserve">Загальні (обов'язкові) дані про оператора КОС (станом на 01.01.2022 рік):
1. Балансоутримувач: КП "Очисні споруди"
2. Код ЄДРПОУ: 32503478
3. Код водокористувача: 651315
4. Інформація щодо роботи КОС (на 01.01.2023 року) відведено зворотних (стічних) вод за рік, млн куб. м
- усього: 0.440
- без очистки: 0
- недостатньо-очищених: 0
- нормативно-чистих (без очистки):  0
- нормативно-очищених на очисних спорудах:  0
- біологічної очистки:  0.440
- фізіко-хімічної очистки:   0
- механічна:  0
- потужність очисних споруд, після яких зворотні (стічні) води скидаються у водні об'єкти:  3.905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</si>
  <si>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0"/>
        <color theme="1"/>
        <rFont val="Calibri"/>
        <family val="2"/>
      </rPr>
      <t>1. Кількість каналізаційних очисних систем (КОС)                                                      - факт / план : 1/0                                                                                                                    2. Спосіб очищення зворотних (стічних) вод                                                                  - факт - МЕХ(1)/БІО(2)                                                                                                             - план - МЕХ(1)/БІО (2)/ТРО(3)                                                                                                                               3. Потужність споруд, після яких стічні води відводяться у масив поверхневих вод (МПВ)                                                                                                          - факт - 3.905 тис. м³/добу (1.425 млн м³/рік)                                                                                                   - план - 5.7 тис. м³/добу (2.08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t>
    </r>
    <r>
      <rPr>
        <sz val="10"/>
        <color rgb="FF00B0F0"/>
        <rFont val="Calibri"/>
        <family val="2"/>
      </rPr>
      <t xml:space="preserve">  </t>
    </r>
    <r>
      <rPr>
        <sz val="10"/>
        <color theme="1"/>
        <rFont val="Calibri"/>
        <family val="2"/>
      </rPr>
      <t xml:space="preserve">0 (відсутня) </t>
    </r>
    <r>
      <rPr>
        <sz val="10"/>
        <color theme="1"/>
        <rFont val="Calibri"/>
        <family val="2"/>
      </rPr>
      <t xml:space="preserve">                                                                                                            - план - очищення (КД/МЕХ/БІО)                                                                                                          6. Доступ до санітарії (підключення населення до КОС (%) кількість абонентів (населення) територіальної громади (ТГ)                                                      - факт -</t>
    </r>
    <r>
      <rPr>
        <sz val="10"/>
        <color theme="1"/>
        <rFont val="Calibri"/>
        <family val="2"/>
      </rPr>
      <t xml:space="preserve"> немає інформації    </t>
    </r>
    <r>
      <rPr>
        <sz val="10"/>
        <color rgb="FFFF0000"/>
        <rFont val="Calibri"/>
        <family val="2"/>
      </rPr>
      <t xml:space="preserve">  </t>
    </r>
    <r>
      <rPr>
        <sz val="10"/>
        <color theme="1"/>
        <rFont val="Calibri"/>
        <family val="2"/>
      </rPr>
      <t xml:space="preserve">                                                                                                            - план - 100%/19.0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r>
  </si>
  <si>
    <t xml:space="preserve"> КП "Очисні споруди"</t>
  </si>
  <si>
    <t>Скадовська ТГ</t>
  </si>
  <si>
    <t>5,7</t>
  </si>
  <si>
    <t>Розрахунок зроблено орієнтовно  на основі вартості  очистки БІО- 200 євро на особу, ТРО -250 євро на особу при курсу євро за НБУ - 40 грн. Сумарна вартість 19,0 х 450 х 40 = 342,0 млн. грн</t>
  </si>
  <si>
    <t xml:space="preserve">Реконструкція каналізаційних очисних споруд  м.  Одеса Одеська ТГ Одеський район Одеська область
</t>
  </si>
  <si>
    <t xml:space="preserve">Загальні (обов'язкові) дані про оператора КОС:
1. Балансоутримувач: Товариство з обмеженою відповідальністю "Інфокс" (філія "Інфоксводоканал" (код ЄДРПОУ ВП 26472133))
2. Код ЄДРПОУ: 14289688 
3. Код водокористувача: 510760
4. Інформація щодо роботи КОС (на 01.01.2023 року) відведено зворотних (стічних) вод за рік, млн куб. м
- усього: 9.007
- без очистки: 0
- недостатньо-очищених: 0
- нормативно-чистих (без очистки):  0
- нормативно-очищених на очисних спорудах:  0
- біологічної очистки:  9.007
- фізіко-хімічної очистки:   0
- механічна:  0
- потужність очисних споруд, після яких зворотні (стічні) води скидаються у водні об'єкти:  66.6944
у тому числі тих, що забезпечують нормативну очистку:   66.6944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</si>
  <si>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МЕХ(1)/БІО(2)                                                                                                             - план - МЕХ(1)/БІО (2)/ТРО(3)                                                                                                                               3. Потужність споруд, після яких стічні води відводяться у масив поверхневих вод (МПВ)                                                                                                          - факт - 182.7 тис. м³/добу (66.6944 млн м³/рік)                                                                                                   - план -  297.9 тис. м³/добу (108.734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- 100%/993.1 тис. чоловік                                                                                                                      - план - 100%/993.1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</si>
  <si>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Товариство з обмеженою відповідальністю "Інфокс" (філія "Інфоксводоканал")</t>
  </si>
  <si>
    <t>Одеська ТГ</t>
  </si>
  <si>
    <t xml:space="preserve">UA_М5.8_0216
</t>
  </si>
  <si>
    <t xml:space="preserve">297,9 </t>
  </si>
  <si>
    <t>Одеська ТГ, БУВР річок Причорномор'я та нижнього Дунаю</t>
  </si>
  <si>
    <t>Розрахунок зроблено орієнтовно  на основі вартості  очистки БІО- 200 євро на особу, ТРО -250 євро на особу при курсу євро за НБУ - 40 грн. Сумарна вартість 993,1 х 450 х 40 =  17875,8 млн. грн</t>
  </si>
  <si>
    <t>Реконструкція каналізаційних очисних споруд с.  Набережне Усатівська ТГ Одеський район Одеська область</t>
  </si>
  <si>
    <t xml:space="preserve">Загальні (обов'язкові) дані про оператора КОС:
1. Балансоутримувач: КП "Набережне"
2. Код ЄДРПОУ:  35452222
3. Код водокористувача: 511345
4. Інформація щодо роботи КОС (на 01.01.2023 року) відведено зворотних (стічних) вод за рік, млн куб. м
- усього: 0.0385
- без очистки: 0
- недостатньо-очищених: 0.0385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0.1464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</si>
  <si>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відсутня                                                                                                      - план - МЕХ(1)/БІО (2)                                                                                                                               3. Потужність споруд, після яких стічні води відводяться у масив поверхневих вод (МПВ)                                                                                                          - факт - 0.4 тис. м³/добу (0.1464 млн м³/рік)                                                                                                   - план - 0.25 тис. м³/добу (0.091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відсутня                                                                                                                   - план - очищення (КД/МЕХ/БІО)                                                                                                          6. Доступ до санітарії (підключення населення до КОС (%) кількість абонентів (населення) територіальної громади (ТГ)                                                      - факт - % /  тис. чоловік                                                                                                                      - план - 100%/0.8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</si>
  <si>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"Набережне"</t>
  </si>
  <si>
    <t>Усатівська ТГ</t>
  </si>
  <si>
    <t>UA_М5.8_0216</t>
  </si>
  <si>
    <t xml:space="preserve"> 0,25</t>
  </si>
  <si>
    <t>25,6</t>
  </si>
  <si>
    <t>Усатівська ТГ, БУВР річок Причорномор'я та нижнього Дунаю</t>
  </si>
  <si>
    <t>Розрахунок зроблено орієнтовно  на основі вартості  очистки БІО- 200 євро на особу, при курсу євро за НБУ - 40 грн. Сумарна вартість 0,8 х 200 х 40 = 6,4 млн. грн</t>
  </si>
  <si>
    <t xml:space="preserve">Проведення комплексу заходів щодо відновлення (поліпшення) гідромофологічних характеристик водного обєкту: подача води з Хаджибейського лиману  в Куяльницький лиман самопливом. 
</t>
  </si>
  <si>
    <t>1. Розробка плану управління Куяльникським лиманом і проектно-кошторисної документації.
2. Технічне врегулювання заходів з адаптації до зміни клімату (реалізація проекту). Забезпечення постачання прісної води в об’ємом близько 15 млн м3 для збереження природної солоності лиману 120-180 г/л., що забезпечить природне відтворення пелоїдів (цілющих грязей). Технічне рішення подачі води з Хаджибейського лиману  в Куяльницький лиман самопливом</t>
  </si>
  <si>
    <t>Одеська ТГ,
Усатівська  ТГ</t>
  </si>
  <si>
    <t>перехідні води, Хаджибейський лиман
перехідні води, Куяльницький лиман</t>
  </si>
  <si>
    <t xml:space="preserve">UA_M5.8_0216
 UA_M5.8_0217
</t>
  </si>
  <si>
    <t xml:space="preserve">недосягнення доброго UA_M5.8_0216 </t>
  </si>
  <si>
    <t xml:space="preserve">Кошти державного бюджету,  інші кошти незабороненні законодавством </t>
  </si>
  <si>
    <t>Департамент екології та природних ресурсів Одеської обласної державної адміністрації за участю інших заіцікавлених сторін</t>
  </si>
  <si>
    <t xml:space="preserve">додатковий </t>
  </si>
  <si>
    <t>Поширення інноваційних знань та сприяння прогресу зеленого фінансування заходів сталого управління річковими басейнами (на прикладі річок Причорномор‘я)</t>
  </si>
  <si>
    <t>Метою проекту є сприяння імплементації європейського
 досвіду зеленого фінансування задля відновлення і 
збереження прийнятного стану річкових басейнів  шляхом 
системного фахового навчання та експертно-інформаційної 
підтримки громад щодо   впровадження кращих інноваційних 
«зелених» практик та  інструментів в управлінні річковими басейнами в Україні
•	Проект відповідає принципам та  цілям ЄЗК, 
Зеленій таксономії ЄС, а також  ключовим постулатам стратегій,
 планів та законодавчих актів ЄС, зокрема Зеленій Угоді ЄС, 
Угоді про асоціацію «Україна-ЄС»(ст.361) тощо.
  Актуальність проєкту для суспільства
На сьогодні ідеологія  Європейського зеленого курсу є 
основною парадигмою трансформаційних зрушень у сучасному 
суспільстві. Проголошуючи рішення щодо євроінтеграції і 
вступу до ЄС, Україна має узгодити свою національну стратегію 
розвитку із європейськими вимогами і міжнародними 
зобов'язаннями у контексті цілей ЄЗК та Угоди про асоціацію, 
зокрема щодо якості води та управління водними ресурсами
( ст.361 та 365).
Ключові слова:зелене фінансування, європейський 
зелений курс(ЄЗК), зелена таксономія ЄС, 
стале управління річковими басейнами, інноваційні знання</t>
  </si>
  <si>
    <t>Передбачається наступна діяльність в межах проекту:
•Інформаційний моніторинг щодо імплементації європейської 
платформи зеленої економіки  як основи для запровадження ЄЗК в Україні, 
в тому числі на басейновому  рівні.
•проведення експертних та аналітичних оцінок  щодо 
ефективності  зеленого фінансування  в країнах ЄС  та впровадження 
інноваційних практик в моделі фінансування сталого управління 
річковими басейнами в Україні ;
•участь в розробці та доопрацюванні законопроєктів, націлених 
на  поширення ідеології та  інструментів зеленого фінансування в практиці управління річковими басейнами в Україні; 
•налагодження постійного фахового, в тому числі онлайн-навчання 
з метою підвишення рівня обізнаності та кваліфікації фахівців серед  
представників органів місцевого самоврядування, територіальних громад,
 бізнесу, управлінців;
•консультативний супровід прийняття та реалізації управлінських
 рішень щодо напрямів застосування сучасних інструментів зеленої 
економіки при виборів інноваційних технологій захисту  водних об єктів ;
•забезпечення  участі місцевих громад в публічних обговореннях;
•налагодження платформи ефективного діалогу, взаємодії 
та посилення партнерства між владою, бізнесом та громадою щодо 
досягнення ефективного екологічного водного врядування та
 впровадження зелених інновацій;
• підготовка і видавництво практичних посібників та 
інформаційних буклетів з питань зеленої економіки для представників
 місцевих громад та широких верств населення, і перш за все – молоді 
та жінок;
•організація та проведення тематичних інформаційних заходів
 (круглих столів, тренінгів, Міжнародного Форуму  за участю ЄС
«Моніторинг  досягнень щодо імплементації  цілей та кращих практик 
 ЄЗК в моделі сталого управління річковими басейнами( на прикладі 
басейну річок Причорномор’я)» 
•участь у міжнародних інформаційних заходах з презентаціями 
результатів проєкту 
•підготовка та проведення анкетування респондентів за 
тематичним сценарієм здійснення масштабної інформаційної кампанії 
в межах проєктної діяльності
Очікувані результати проекту:
•експертні та аналітичні оцінки в межах проєкту;
•інформаційні та навчальні заходи для цільових аудиторій; 
•навчальна та рекламна продукція;
•пропозиції для урядових структур, прес-релізи,  резолюції, 
•висновки громадських слухань та рішень басейнових рад
•звітні матеріали
* статті в ЗМІ;
Діяльність в межах проєкту орієнтовано на виконання завдань, окреслених Угодою про асоціацію Україна-ЄС у додатку ХХХ , а також положень Концепції реалізації державної політики у сфері зміни клімату на період до 2030 року,  Стратегії низьковуглецевого розвитку України до 2050 року та ряду інших законодавчо-нормативних документів</t>
  </si>
  <si>
    <t>БУВР РІЧОК ПРИЧОРНОМОР’Я 
 ТА НИЖНЬОГО ДУНАЮ</t>
  </si>
  <si>
    <t xml:space="preserve">Одеська, 
Миколаївська, Херсонська </t>
  </si>
  <si>
    <t xml:space="preserve">
Програма «Питна вода України»,
обласні, регіональні програми 
соціально-економічного розвитку,охорони довкілля
 Стратегія зеленого зростання ЄС, 
Угода про партнерство «Україна-ЄС» тощо</t>
  </si>
  <si>
    <t>державний,місцевий
бюджети, інші не заборонені 
законодавством, 
гранти, програми ЄС</t>
  </si>
  <si>
    <t>ГО «ЖІНКИ ЗА ДОВКІЛЛЯ», 
ДЗ «Державна екологічна 
академія післядипломної 
освіти та управління»
за участю інших 
зацікавлених сторін</t>
  </si>
  <si>
    <t>Національні звіти,
 нормативно-законодавчі та статистичні документи України, звіти та програми ЄС, незалежні експертні висновки, публікації в ЗМІ та  монографічні видання за тематикою проєкту</t>
  </si>
  <si>
    <t>Ревіталізація річки Когильник в межах Татарбунарської ТГ Білгород-Дністровського району Одеської області</t>
  </si>
  <si>
    <t>Ревіталізація річки Когильник в межах Тарутинської ТГ, Арцизької ТГ, Павлівської ТГ, Теплицької ТГ Болградського району Одеської області</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</si>
  <si>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 Барабой, р. Свинна, р. М. Куяльник,  )</t>
  </si>
  <si>
    <t>Лиманська ТГ
Роздільнянська ТГ
Затишанська ТГ
Цебриківська ТГ</t>
  </si>
  <si>
    <t xml:space="preserve">ІЗМПВ, річка Барабой
Річка Свинна
Річка Б. Карпів Яр
Річка Свинарка
Річк Малий Куяльник
Річка Б. Торосова
Річка Б. Хороша
Річка Малий Куяльник
Річка Б. Торосова
Річка Б. Хороша
</t>
  </si>
  <si>
    <t xml:space="preserve">UA_M5.8_0070
UA_M5.8_0076 
UA_M5.8_0079
UA_M5.8_0080 
UA_M5.8_0081 
UA_M5.8_0085 
UA_M5.8_0086
UA_M5.8_0081 
UA_M5.8_0085 
UA_M5.8_0086
</t>
  </si>
  <si>
    <t xml:space="preserve">під ризиком 
під ризиком 
під ризиком
під ризиком 
можливо під ризиком
під ризиком
під ризиком 
можливо під ризиком
під ризиком
під ризиком
</t>
  </si>
  <si>
    <t>Лиманська ТГ 
Роздільнянська ТГ
Затишанська ТГ
Цебриківська ТГ</t>
  </si>
  <si>
    <t>Встановлення водоохоронних зон та  прибережних захисних смуг водних  обєктів на території  Миколаїівської ТГ  Березівського району Миколаївська область</t>
  </si>
  <si>
    <t>Ландшафтний заказник місцевого значення "Заводовка"
Регіональний ландшафтний парк місцевого значення "Тилігульський"</t>
  </si>
  <si>
    <t>Встановлення водоохоронних зон та  прибережних захисних смуг водних  обєктів на території  Куяльницької ТГ, Долинської ТГ, Балтської ТГ,  Ананьївської ТГ,   Любашівської ТГ Подільського району Одеської області</t>
  </si>
  <si>
    <t>Визначення меж водоохоронних зон, прибережних захисних смуг, пляжних зон водних обєктів,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 (р. Великий Куяльник, р.Суха Журавка, р.Тилігул, р.Липецька, )</t>
  </si>
  <si>
    <t>Куяльницька ТГДолинська ТГБалтська ТГАнаньївська ТГЛюбашівська ТГ</t>
  </si>
  <si>
    <t>ІЗМПВ, річка Великий Куяльник
Річка Великий Куяльник
Річки
ІЗМПВ, річка Великий Куяльник
Річка Великий Куяльник
Річка Суха Журавка
Річка Суха Журавка
Річка Тилігул
Річка Тилігул
Річка Тилігул
Річка Тилігул
ІЗМПВ, річка Журавка
Річка Журавка
Річка Тилігул
Річка Меланка
ІЗМПВ, річка Меланка
Річка Б. Заплази
Річка Б. Козачий Яр
Річка Б. Козачий яр</t>
  </si>
  <si>
    <t xml:space="preserve">UA_M5.8_0092 UA_M5.8_0093
UA_M5.8_0092  UA_M5.8_0093 UA_M5.8_0098  UA_M5.8_0100
UA_M5.8_0133 UA_M5.8_0134
UA_M5.8_0134 UA_M5.8_0137 UA_M5.8_0149 UA_M5.8_0157
UA_M5.8_0137 UA_M5.8_0143 - UA_M5.8_0146 UA_M5.8_0148 </t>
  </si>
  <si>
    <t xml:space="preserve">під ризиком 
можливо під ризиком
під ризиком 
можливо під ризиком
можливо під ризиком
можливо під ризиком
можливо під ризиком 
можливо під ризиком 
можливо під ризиком
можливо під ризиком
під ризиком 
можливо під ризиком
можливо під ризиком
можливо під ризиком
під ризиком 
можливо під ризиком
можливо під ризиком
можливо під ризиком
</t>
  </si>
  <si>
    <t xml:space="preserve">недосягнення доброго UA_M5.8_0056 
недосягнення доброго
не визначено
не визначено </t>
  </si>
  <si>
    <t xml:space="preserve">Комплексний екологічний проект відновлення Куяльницького лиману в межах Одеської та Усатівської ТГ Одеського району Одеської області </t>
  </si>
  <si>
    <t>Ревіталізація річки Хаджидер в межах Успенівської ТГ, Дивізійської ТГ, Кулевчанської ТГ Білгород-Дністровський район Одеська область</t>
  </si>
  <si>
    <t xml:space="preserve">Успенівська ТГ: Протяжність ділянки відновлення – 18,6 м. 
Координати Google від 46.259033, 29.825217 До 46.110003, 29.96128   Загальний обсяг донних відкладів - 70,3 тис.м3.    
Дивізійська ТГ: Протяжність ділянки відновлення – 5,2 км . 
Координати Google від  45.970361, 29.972839 до 45.925628, 29.982598  Загальний обсяг донних відкладів - 19,7тис.м3.   
Кулевчанська ТГ: Протяжність ділянки відновлення –   17,6 км. 
Координати Google від  46.110003, 29.96128 до  45.970361, 29.972839   Загальний обсяг донних відкладів - 66,5 тис.м3.    </t>
  </si>
  <si>
    <t>Успенівська ТГ
Дивізійська ТГ
Кулевчанська ТГ</t>
  </si>
  <si>
    <t>Ревіталізація річки Анчокрак (Бахмутка)  Тарутинська ТГ Болградський район Одеська область</t>
  </si>
  <si>
    <t xml:space="preserve">
Будівництво нових сучасних комплектних каналізаційних насосних станцій, каналізаційних мереж та каналізаційних очисних споруд в с. Кулевчани Кулевчанська ТГ Білгород-Дністровський район Одеська область
</t>
  </si>
  <si>
    <t>Тарутинська ТГ
Арцизька ТГ
Павлівська ТГ
Теплицька ТГ</t>
  </si>
  <si>
    <t xml:space="preserve">Петропавлівська ТГ 
Саратська ТГ
Плахтіївська ТГ
Татарбунарська ТГ
Лиманська ТГ </t>
  </si>
  <si>
    <t>Маразліївська ТГ
Старокозацька ТГ</t>
  </si>
  <si>
    <t xml:space="preserve">Затишанська ТГ         </t>
  </si>
  <si>
    <t>Куяльницька ТГ
Долинська ТГ
Балтська ТГ
Ананьївська ТГ
Любашівська ТГ</t>
  </si>
  <si>
    <t>Куяльницька ТГ
Ананьївська ТГ
Ширяївська ТГ</t>
  </si>
  <si>
    <t>Коноплянська ТГ
 Розквітівська ТГ</t>
  </si>
  <si>
    <t>Іванівська ТГ
Старомаяківська ТГ
Коноплянська ТГ</t>
  </si>
  <si>
    <t>Коноплянська ТГ
Розквітівська ТГ
Великобуялицька ТГ</t>
  </si>
  <si>
    <t>Коноплянська ТГ
Іванівська ТГ
Великобуялицька ТГ</t>
  </si>
  <si>
    <t>Веселинівська ТГ
Степівська ТГ
Нечаянська ТГ
Чорноморська ТГ
Веснянська ТГ
Березанська ТГ
Коблівська ТГ
Куцурубська ТГ</t>
  </si>
  <si>
    <t>Одеська  ТГ
Усатівська  ТГ</t>
  </si>
  <si>
    <t>Встановлення водоохоронних зон та  прибережних захисних смуг водних  обєктів на території Лиманської  ТГ, Роздільнянської ТГ, Затишанської ТГ, Цебриківської  ТГ Роздільнянського району Одеської області</t>
  </si>
  <si>
    <t>Встановлення водоохоронних зон та  прибережних захисних смуг водних  обєктів на території   Вигодянської ТГ,  Великодолинської ТГ, Красносільської ТГ,  Доброславської ТГ, Визирської ТГ, Авангардівської ТГ, Великодальницької ТГ Одеського району Одеської області</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</si>
  <si>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 Акаржанка, р.Великий Аджалик, р.Довбока, р.Малий Аджалик, р. Дальник)</t>
  </si>
  <si>
    <t>Вигодянська ТГ
ВеликодолинськаТГ
Красносільська  ТГ
Доброславська ТГ
Визирська ТГ
Авангардівська ТГ
Великодальницька ТГ</t>
  </si>
  <si>
    <t>річка Барабой
Річка Довбока
Річка Кубанка
Річка Кубанка
ІЗМПВ, Великий Аджалик
ІЗМПВ, водосховище Благодатне
Річка Великий Аджалик
ІЗМПВ,  річка Великий Аджалик
Річка Малий Аджалик
ІЗМПВ, річка Кодинцівка
ІЗМПВ, водосховище Припортовське
річка Малий Аджалик
Річка Б. Широка
Річка Кодинцівка
Річка Малий Аджалик
Перехідні води, Сухий лиман</t>
  </si>
  <si>
    <t>UA_M5.8_0073
UA_M5.8_0109
UA_M5.8_0110
UA_M5.8_0111
UA_M5.8_0112 
UA_M5.8_0114 
UA_M5.8_0115 
UA_M5.8_0118  
UA_M5.8_0120  
UA_M5.8_0121
UA_M5.8_0122 
UA_M5.8_0123
UA_M5.8_0124
UA_M5.8_0125
UA_M5.8_0126 
UA_M5.8_0215</t>
  </si>
  <si>
    <t xml:space="preserve">під ризиком 
можливо під ризиком
можливо під ризиком
можливо під ризиком
під ризиком 
під ризиком
можливо під ризиком
під ризиком 
можливо під ризиком
під ризиком 
під ризиком
під ризиком
можливо під ризиком
можливо під ризиком
під ризиком
під ризиком </t>
  </si>
  <si>
    <t>Встановлення водоохоронних зон та  прибережних захисних смуг водних  обєктів на території  Арцизької ТГ, Теплицької ТГ, Павлівської ТГ,  Тарутинської ТГ, Бородінської ТГ Болградського району Одеська область</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</si>
  <si>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 Когильник, р. Анчокрак, р. Арса, р. Чага, р. Сака, р. Кантемир)</t>
  </si>
  <si>
    <t xml:space="preserve">Арцизька ТГ
Теплицька ТГ
Павлівська ТГ
Тарутинська ТГ
Бородінська ТГ
</t>
  </si>
  <si>
    <t xml:space="preserve">ІЗМПВ, річка Когильник 
Річка Анчокрак
Річка Чага
Річка Карадай
Річка Сака
ІЗМПВ, річка Кантемир
Річка Кантемир
Річка  Арса
</t>
  </si>
  <si>
    <t>UA_M5.8_0001
UA_M5.8_0004
UA_M5.8_0006 
UA_M5.8_0009
UA_M5.8_0011
UA_M5.8_0016
UA_M5.8_0017 
UA_M5.8_0018</t>
  </si>
  <si>
    <t xml:space="preserve">під ризиком 
можливо під ризиком
можливо під ризиком 
можливо під ризиком
можливо під ризиком
під ризиком
можливо під ризиком
можливо під ризиком 
</t>
  </si>
  <si>
    <t xml:space="preserve">
не визначено</t>
  </si>
  <si>
    <t>недосягнення доброго (для 0001)</t>
  </si>
  <si>
    <t>Встановлення водоохоронних зон та  прибережних захисних смуг водних  обєктів на території   Старокозацької ТГ, Дивізійської ТГ, Кулевчанської ТГ, Маразліївської ТГ, Сергіївської ТГ, Татарбунарської ТГ  Білгород-Дністровського район Одеської області</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</si>
  <si>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  Алкалія, р. Хаджидер,    р.Каплань, р.Хаджидер, р.Алкалія, Шаболацький (Будакський) лиман, р.Кагач (Фонтанка)).</t>
  </si>
  <si>
    <t xml:space="preserve">Старокозацька ТГ
Дивізійська ТГ
Кулевчанська ТГ
Маразліївська ТГ
Сергіївська ТГ
Татарбунарсько ТГ </t>
  </si>
  <si>
    <t xml:space="preserve">
ІЗМПВ, річка Хаджидер
ІЗМПВ, річка Хаджидер
ІЗМПВ, річка Каплань
ІЗМПВ, річка Каплань
Річка Алкалія
ІЗМПВ, річка Хаджидер
річка Алкалія 
прибережні води,  Причорномор'я 
Річка Кагач 
</t>
  </si>
  <si>
    <t>UA_M5.8_0052 UA_M5.8_0053 UA_M5.8_0056 UA_M5.8_0058  UA_M5.8_0063 
UA_M5.8_0055
UA_M5.8_0068
UA_M5.8_0214
UA_M5.8_0035</t>
  </si>
  <si>
    <t xml:space="preserve">під ризиком (5)
під ризиком 
під ризиком 
можливо під ризиком (2)
</t>
  </si>
  <si>
    <t>Встановлення водоохоронних зон та  прибережних захисних смуг водних  обєктів на території Знамянської ТГ, Чогодаріївської ТГ,  Іванівська ТГ, Петровірівської ТГ, Ширяївської ТГ, Коноплянської ТГ, Раухівської ТГ, Березівської ТГ, Стрюківської ТГ,  Старомаяківської ТГ, Новокальчеввської ТГ, Андрієво-Іванівської ТГ  Березівського району Одеської області</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</si>
  <si>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 (р.Малий Куяльник, р.Великий Куяльник, р.Середній Куяльник, р. Кошківка, р. б. Райкова,  р. Тилігул, р.Сліпуха, р.Тартакай, р.Журавка, р.Дубова, р. Царега)</t>
  </si>
  <si>
    <t xml:space="preserve">Знам’янська ТГ
Чогодарівська ТГ
Іванівська ТГ
Петровірівська ТГ
Ширяївська ТГ
Коноплянська ТГ
Раухівська ТГ
Березівська ТГ
Стрюківська ТГ
Старомаяківська ТГ
Новокальчевська ТГ
Андрієво-Іванівська ТГ
</t>
  </si>
  <si>
    <t>Річка Свинна 
Річка  Малий Куяльник 
Річка Малий Куяльник
Річка Малий Куяльник
Річка Середній Куяльник
ІЗМПВ, Середній Куяльник
річка Середній Куяльник
Річка Середній Куяльник 
Річка Великий Куяльник
ІЗМПВ, річка Великий Куяльник
Річка Великий Куяльник 
ІЗМПВ, річка Великий Куяльник
Річка Яр Дубовий
Річка Кошківка
Річка Кошківка
ІЗМПВ, водосховище Северинівське
Річка Б. Райкова
Річка Балайчук
Річка Б. Балайчук
Річка Б. Стара Донська
Річка Тилігул
Річка Журавка
Річка Дубова
Річка Дубова
Річка Сліпуха 
Річка Сліпуха
Річка Без назви 
Річка Тартакай 
Річка Тартакай
Річка Б. Кологлія 
Річка Б. Стадня  
Річка Царега
Річка Б. Царегол
Перехідні води, Хаджибейський лиман
Перехідні води, Куяльницький лиман</t>
  </si>
  <si>
    <t xml:space="preserve">UA_M5.8_0076
UA_M5.8_0081 
UA_M5.8_0083 
UA_M5.8_0084
UA_M5.8_0087
UA_M5.8_0088
UA_M5.8_0089
UA_M5.8_0090
UA_M5.8_0094
UA_M5.8_0095 
UA_M5.8_0096
UA_M5.8_0097  
UA_M5.8_0102 
UA_M5.8_0103 
 UA_M5.8_0104 
UA_M5.8_0105 
UA_M5.8_0107
UA_M5.8_0128
UA_M5.8_0131  
UA_M5.8_0132
UA_M5.8_0138
UA_M5.8_0157 
UA_M5.8_0158
UA_M5.8_0159
UA_M5.8_0160  
UA_M5.8_0161
UA_M5.8_0163
UA_M5.8_0164
UA_M5.8_0165
UA_M5.8_0166
UA_M5.8_0167
UA_M5.8_0168 
UA_M5.8_0170
UA_M5.8_0216 
UA_M5.8_0217 </t>
  </si>
  <si>
    <t>під ризиком 
можливо під ризиком
можливо під ризиком
можливо під ризиком
можливо під ризиком
під ризиком
можливо під ризиком
можливо під ризиком
можливо під ризиком
під ризиком
Під ризиком
під ризиком
можливо під ризиком
можливо під ризиком
можливо під ризиком
під ризиком
можливо під ризиком
можливо під ризиком
можливо під ризиком
можливо під ризиком
під ризиком
можливо під ризиком
без ризику
можливо під ризиком
можливо під ризиком
можливо під ризиком
можливо під ризиком
можливо під ризиком
під ризиком
під ризиком
можливо під ризиком
можливо під ризиком
можливо під ризиком
під ризиком
піл ризиком</t>
  </si>
  <si>
    <t xml:space="preserve">недосягнення доброго UA_M5.8_0097, UA_M5.8_0216, недосягнення доброго UA_M5.8_0138, </t>
  </si>
  <si>
    <r>
      <rPr>
        <b/>
        <sz val="14"/>
        <color theme="1"/>
        <rFont val="Calibri"/>
        <family val="2"/>
        <charset val="204"/>
        <scheme val="minor"/>
      </rPr>
      <t>ДОДАТОК 12. Повний перелік заходів басейну річок Причорномор'я</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</si>
</sst>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2"/>
      <color theme="1"/>
      <name val="Calibri"/>
      <family val="2"/>
      <scheme val="minor"/>
    </font>
    <font>
      <sz val="11"/>
      <color theme="1"/>
      <name val="Calibri"/>
      <family val="2"/>
      <charset val="204"/>
      <scheme val="minor"/>
    </font>
    <font>
      <sz val="11"/>
      <color theme="1"/>
      <name val="Calibri"/>
      <family val="2"/>
      <scheme val="minor"/>
    </font>
    <font>
      <b/>
      <sz val="10"/>
      <color theme="1"/>
      <name val="Calibri"/>
      <family val="2"/>
    </font>
    <font>
      <b/>
      <sz val="11"/>
      <color theme="1"/>
      <name val="Calibri"/>
      <family val="2"/>
    </font>
    <font>
      <sz val="11"/>
      <name val="Calibri"/>
      <family val="2"/>
    </font>
    <font>
      <b/>
      <i/>
      <sz val="10"/>
      <color theme="1"/>
      <name val="Calibri"/>
      <family val="2"/>
    </font>
    <font>
      <i/>
      <sz val="11"/>
      <color theme="1"/>
      <name val="Calibri"/>
      <family val="2"/>
    </font>
    <font>
      <b/>
      <i/>
      <vertAlign val="superscript"/>
      <sz val="10"/>
      <color theme="1"/>
      <name val="Calibri"/>
      <family val="2"/>
    </font>
    <font>
      <b/>
      <i/>
      <sz val="11"/>
      <color theme="1"/>
      <name val="Calibri"/>
      <family val="2"/>
    </font>
    <font>
      <sz val="11"/>
      <color theme="1"/>
      <name val="Calibri"/>
      <family val="2"/>
    </font>
    <font>
      <sz val="10"/>
      <color theme="1"/>
      <name val="Calibri"/>
      <family val="2"/>
    </font>
    <font>
      <sz val="10"/>
      <color rgb="FFFF0000"/>
      <name val="Calibri"/>
      <family val="2"/>
    </font>
    <font>
      <sz val="10"/>
      <color rgb="FF000000"/>
      <name val="Calibri"/>
      <family val="2"/>
    </font>
    <font>
      <i/>
      <sz val="10"/>
      <color theme="1"/>
      <name val="Calibri"/>
      <family val="2"/>
    </font>
    <font>
      <i/>
      <u/>
      <sz val="10"/>
      <color theme="1"/>
      <name val="Calibri"/>
      <family val="2"/>
    </font>
    <font>
      <sz val="10"/>
      <color rgb="FFC00000"/>
      <name val="Calibri"/>
      <family val="2"/>
    </font>
    <font>
      <vertAlign val="superscript"/>
      <sz val="10"/>
      <color theme="1"/>
      <name val="Calibri"/>
      <family val="2"/>
    </font>
    <font>
      <sz val="9"/>
      <color theme="1"/>
      <name val="Calibri"/>
      <family val="2"/>
    </font>
    <font>
      <sz val="10"/>
      <color rgb="FF00B0F0"/>
      <name val="Calibri"/>
      <family val="2"/>
    </font>
    <font>
      <b/>
      <sz val="14"/>
      <color theme="1"/>
      <name val="Calibri"/>
      <family val="2"/>
      <charset val="204"/>
      <scheme val="minor"/>
    </font>
  </fonts>
  <fills count="3">
    <fill>
      <patternFill patternType="none"/>
    </fill>
    <fill>
      <patternFill patternType="gray125"/>
    </fill>
    <fill>
      <patternFill patternType="solid">
        <fgColor theme="0"/>
        <bgColor theme="0"/>
      </patternFill>
    </fill>
  </fills>
  <borders count="11">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0" fontId="2" fillId="0" borderId="0"/>
  </cellStyleXfs>
  <cellXfs count="87">
    <xf numFmtId="0" fontId="0" fillId="0" borderId="0" xfId="0"/>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4" fillId="0" borderId="3" xfId="1" applyFont="1" applyBorder="1" applyAlignment="1">
      <alignment horizontal="center" vertical="center" wrapText="1"/>
    </xf>
    <xf numFmtId="0" fontId="4" fillId="0" borderId="0" xfId="1" applyFont="1"/>
    <xf numFmtId="0" fontId="2" fillId="0" borderId="0" xfId="1"/>
    <xf numFmtId="0" fontId="6" fillId="0" borderId="3" xfId="1" applyFont="1" applyBorder="1" applyAlignment="1">
      <alignment horizontal="center" vertical="center" wrapText="1"/>
    </xf>
    <xf numFmtId="0" fontId="7" fillId="0" borderId="3" xfId="1" applyFont="1" applyBorder="1" applyAlignment="1">
      <alignment horizontal="center" vertical="center" wrapText="1"/>
    </xf>
    <xf numFmtId="0" fontId="6" fillId="0" borderId="8" xfId="1" applyFont="1" applyBorder="1" applyAlignment="1">
      <alignment horizontal="center" vertical="center" wrapText="1"/>
    </xf>
    <xf numFmtId="0" fontId="9" fillId="0" borderId="0" xfId="1" applyFont="1"/>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10" fillId="0" borderId="3" xfId="1" applyFont="1" applyBorder="1" applyAlignment="1">
      <alignment horizontal="center"/>
    </xf>
    <xf numFmtId="0" fontId="4" fillId="0" borderId="0" xfId="1" applyFont="1" applyAlignment="1">
      <alignment horizontal="center"/>
    </xf>
    <xf numFmtId="0" fontId="11" fillId="0" borderId="3" xfId="1" applyFont="1" applyBorder="1" applyAlignment="1">
      <alignment horizontal="center" vertical="center"/>
    </xf>
    <xf numFmtId="0" fontId="11" fillId="0" borderId="3" xfId="1" applyFont="1" applyBorder="1" applyAlignment="1">
      <alignment horizontal="center" vertical="center" wrapText="1"/>
    </xf>
    <xf numFmtId="0" fontId="11" fillId="0" borderId="3" xfId="1" applyFont="1" applyBorder="1" applyAlignment="1">
      <alignment horizontal="left" vertical="center" wrapText="1"/>
    </xf>
    <xf numFmtId="49" fontId="11" fillId="0" borderId="3" xfId="1" applyNumberFormat="1" applyFont="1" applyBorder="1" applyAlignment="1">
      <alignment horizontal="center" vertical="center"/>
    </xf>
    <xf numFmtId="49" fontId="11" fillId="0" borderId="3" xfId="1" applyNumberFormat="1" applyFont="1" applyBorder="1" applyAlignment="1">
      <alignment horizontal="center" vertical="center" wrapText="1"/>
    </xf>
    <xf numFmtId="0" fontId="10" fillId="0" borderId="0" xfId="1" applyFont="1"/>
    <xf numFmtId="0" fontId="11" fillId="0" borderId="3" xfId="1" applyFont="1" applyBorder="1" applyAlignment="1">
      <alignment vertical="center" wrapText="1"/>
    </xf>
    <xf numFmtId="0" fontId="11" fillId="0" borderId="0" xfId="1" applyFont="1" applyAlignment="1">
      <alignment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3" fillId="0" borderId="3" xfId="0" applyFont="1" applyBorder="1" applyAlignment="1">
      <alignment horizontal="center" vertical="center" wrapText="1"/>
    </xf>
    <xf numFmtId="0" fontId="11" fillId="0" borderId="2" xfId="0" applyFont="1" applyBorder="1" applyAlignment="1">
      <alignment horizontal="center" vertical="center"/>
    </xf>
    <xf numFmtId="0" fontId="4" fillId="0" borderId="0" xfId="0" applyFont="1" applyAlignment="1">
      <alignment horizontal="center"/>
    </xf>
    <xf numFmtId="0" fontId="13" fillId="0" borderId="4" xfId="0"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1" fillId="0" borderId="3" xfId="0" applyFont="1" applyBorder="1" applyAlignment="1">
      <alignment horizontal="left" vertical="top" wrapText="1"/>
    </xf>
    <xf numFmtId="49" fontId="11" fillId="0" borderId="6" xfId="0" applyNumberFormat="1" applyFont="1" applyBorder="1" applyAlignment="1">
      <alignment horizontal="center" vertical="center" wrapText="1"/>
    </xf>
    <xf numFmtId="0" fontId="11" fillId="0" borderId="0" xfId="0" applyFont="1" applyAlignment="1">
      <alignment horizontal="center" vertical="center" wrapText="1"/>
    </xf>
    <xf numFmtId="2" fontId="11" fillId="0" borderId="3"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xf numFmtId="10" fontId="11" fillId="0" borderId="3"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left" vertical="center" wrapText="1"/>
    </xf>
    <xf numFmtId="14"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xf>
    <xf numFmtId="165" fontId="11" fillId="0" borderId="3" xfId="0" applyNumberFormat="1"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2" fillId="0" borderId="0" xfId="1" applyAlignment="1">
      <alignment horizontal="center" vertical="center"/>
    </xf>
    <xf numFmtId="0" fontId="11" fillId="0" borderId="6" xfId="1" applyFont="1" applyBorder="1" applyAlignment="1">
      <alignment horizontal="left" vertical="center" wrapText="1"/>
    </xf>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49" fontId="11" fillId="0" borderId="2" xfId="1" applyNumberFormat="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49" fontId="11" fillId="2" borderId="6"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left" vertical="center" wrapText="1"/>
    </xf>
    <xf numFmtId="0" fontId="11" fillId="2" borderId="3" xfId="0" applyFont="1" applyFill="1" applyBorder="1" applyAlignment="1">
      <alignment horizontal="left" vertical="top" wrapText="1"/>
    </xf>
    <xf numFmtId="49" fontId="11" fillId="2" borderId="3"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vertical="top" wrapText="1"/>
    </xf>
    <xf numFmtId="0" fontId="3" fillId="0" borderId="2" xfId="1" applyFont="1" applyBorder="1" applyAlignment="1">
      <alignment horizontal="center" vertical="center" wrapText="1"/>
    </xf>
    <xf numFmtId="0" fontId="5" fillId="0" borderId="8" xfId="1" applyFont="1" applyBorder="1"/>
    <xf numFmtId="0" fontId="3" fillId="0" borderId="4" xfId="1" applyFont="1" applyBorder="1" applyAlignment="1">
      <alignment horizontal="center" vertical="center"/>
    </xf>
    <xf numFmtId="0" fontId="5" fillId="0" borderId="5" xfId="1" applyFont="1" applyBorder="1"/>
    <xf numFmtId="0" fontId="5" fillId="0" borderId="6" xfId="1" applyFont="1" applyBorder="1"/>
    <xf numFmtId="0" fontId="3" fillId="0" borderId="4" xfId="1" applyFont="1" applyBorder="1" applyAlignment="1">
      <alignment horizontal="center" vertical="center" wrapText="1"/>
    </xf>
    <xf numFmtId="0" fontId="3" fillId="0" borderId="1" xfId="1" applyFont="1" applyBorder="1" applyAlignment="1">
      <alignment horizontal="center" vertical="center"/>
    </xf>
    <xf numFmtId="0" fontId="5" fillId="0" borderId="7" xfId="1" applyFont="1" applyBorder="1"/>
    <xf numFmtId="0" fontId="5" fillId="0" borderId="8" xfId="1" applyFont="1" applyBorder="1" applyAlignment="1">
      <alignment horizontal="center" vertical="center"/>
    </xf>
    <xf numFmtId="0" fontId="1" fillId="0" borderId="10" xfId="1" applyFont="1" applyBorder="1" applyAlignment="1">
      <alignment horizontal="left"/>
    </xf>
    <xf numFmtId="0" fontId="2" fillId="0" borderId="10" xfId="1" applyBorder="1" applyAlignment="1">
      <alignment horizontal="left"/>
    </xf>
  </cellXfs>
  <cellStyles count="2">
    <cellStyle name="Normal 2"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871"/>
  <sheetViews>
    <sheetView tabSelected="1" zoomScale="89" zoomScaleNormal="76" workbookViewId="0">
      <selection sqref="A1:G1"/>
    </sheetView>
  </sheetViews>
  <sheetFormatPr defaultColWidth="14.5" defaultRowHeight="15" customHeight="1" x14ac:dyDescent="0.25"/>
  <cols>
    <col min="1" max="1" width="4.5" style="5" customWidth="1"/>
    <col min="2" max="2" width="11" style="5" customWidth="1"/>
    <col min="3" max="3" width="7" style="5" customWidth="1"/>
    <col min="4" max="4" width="13.375" style="5" customWidth="1"/>
    <col min="5" max="5" width="10.125" style="5" bestFit="1" customWidth="1"/>
    <col min="6" max="6" width="37.5" style="58" customWidth="1"/>
    <col min="7" max="7" width="41.5" style="5" customWidth="1"/>
    <col min="8" max="8" width="46.875" style="5" customWidth="1"/>
    <col min="9" max="9" width="21.125" style="5" customWidth="1"/>
    <col min="10" max="11" width="16.875" style="5" customWidth="1"/>
    <col min="12" max="12" width="23.5" style="5" customWidth="1"/>
    <col min="13" max="14" width="14.875" style="5" customWidth="1"/>
    <col min="15" max="15" width="14.375" style="5" customWidth="1"/>
    <col min="16" max="16" width="12.5" style="5" customWidth="1"/>
    <col min="17" max="17" width="18.625" style="5" customWidth="1"/>
    <col min="18" max="18" width="31.375" style="5" customWidth="1"/>
    <col min="19" max="19" width="21.875" style="5" customWidth="1"/>
    <col min="20" max="20" width="46.5" style="5" customWidth="1"/>
    <col min="21" max="21" width="15.5" style="5" customWidth="1"/>
    <col min="22" max="22" width="13.875" style="5" customWidth="1"/>
    <col min="23" max="23" width="16.375" style="5" customWidth="1"/>
    <col min="24" max="24" width="10.375" style="5" customWidth="1"/>
    <col min="25" max="26" width="4.5" style="5" customWidth="1"/>
    <col min="27" max="27" width="3.875" style="5" customWidth="1"/>
    <col min="28" max="28" width="7" style="5" customWidth="1"/>
    <col min="29" max="29" width="5.625" style="5" customWidth="1"/>
    <col min="30" max="30" width="9.375" style="5" customWidth="1"/>
    <col min="31" max="31" width="6.5" style="5" customWidth="1"/>
    <col min="32" max="32" width="6" style="5" customWidth="1"/>
    <col min="33" max="33" width="3.875" style="5" customWidth="1"/>
    <col min="34" max="34" width="7" style="5" customWidth="1"/>
    <col min="35" max="35" width="7.875" style="5" customWidth="1"/>
    <col min="36" max="36" width="13.375" style="5" customWidth="1"/>
    <col min="37" max="37" width="12.875" style="5" customWidth="1"/>
    <col min="38" max="38" width="17.125" style="5" customWidth="1"/>
    <col min="39" max="39" width="16.875" style="5" customWidth="1"/>
    <col min="40" max="40" width="13.875" style="5" customWidth="1"/>
    <col min="41" max="41" width="16.375" style="5" customWidth="1"/>
    <col min="42" max="42" width="27.875" style="5" customWidth="1"/>
    <col min="43" max="43" width="23.625" style="5" customWidth="1"/>
    <col min="44" max="44" width="18.125" style="5" customWidth="1"/>
    <col min="45" max="45" width="13.375" style="5" customWidth="1"/>
    <col min="46" max="46" width="18.875" style="5" customWidth="1"/>
    <col min="47" max="47" width="26.625" style="5" customWidth="1"/>
    <col min="48" max="48" width="18.375" style="5" customWidth="1"/>
    <col min="49" max="49" width="14.5" style="5" customWidth="1"/>
    <col min="50" max="65" width="8.625" style="5" customWidth="1"/>
    <col min="66" max="16384" width="14.5" style="5"/>
  </cols>
  <sheetData>
    <row r="1" spans="1:65" ht="15" customHeight="1" x14ac:dyDescent="0.3">
      <c r="A1" s="85" t="s">
        <v>599</v>
      </c>
      <c r="B1" s="86"/>
      <c r="C1" s="86"/>
      <c r="D1" s="86"/>
      <c r="E1" s="86"/>
      <c r="F1" s="86"/>
      <c r="G1" s="86"/>
    </row>
    <row r="2" spans="1:65" ht="45" x14ac:dyDescent="0.25">
      <c r="A2" s="82" t="s">
        <v>0</v>
      </c>
      <c r="B2" s="76" t="s">
        <v>1</v>
      </c>
      <c r="C2" s="76" t="s">
        <v>2</v>
      </c>
      <c r="D2" s="76" t="s">
        <v>3</v>
      </c>
      <c r="E2" s="76" t="s">
        <v>4</v>
      </c>
      <c r="F2" s="76" t="s">
        <v>5</v>
      </c>
      <c r="G2" s="76" t="s">
        <v>6</v>
      </c>
      <c r="H2" s="76" t="s">
        <v>7</v>
      </c>
      <c r="I2" s="76" t="s">
        <v>8</v>
      </c>
      <c r="J2" s="2" t="s">
        <v>9</v>
      </c>
      <c r="K2" s="3" t="s">
        <v>10</v>
      </c>
      <c r="L2" s="2" t="s">
        <v>11</v>
      </c>
      <c r="M2" s="76" t="s">
        <v>12</v>
      </c>
      <c r="N2" s="76" t="s">
        <v>13</v>
      </c>
      <c r="O2" s="76" t="s">
        <v>14</v>
      </c>
      <c r="P2" s="76" t="s">
        <v>15</v>
      </c>
      <c r="Q2" s="76" t="s">
        <v>16</v>
      </c>
      <c r="R2" s="76" t="s">
        <v>17</v>
      </c>
      <c r="S2" s="76" t="s">
        <v>18</v>
      </c>
      <c r="T2" s="2" t="s">
        <v>19</v>
      </c>
      <c r="U2" s="76" t="s">
        <v>20</v>
      </c>
      <c r="V2" s="76" t="s">
        <v>21</v>
      </c>
      <c r="W2" s="76" t="s">
        <v>22</v>
      </c>
      <c r="X2" s="81" t="s">
        <v>23</v>
      </c>
      <c r="Y2" s="79"/>
      <c r="Z2" s="79"/>
      <c r="AA2" s="79"/>
      <c r="AB2" s="79"/>
      <c r="AC2" s="80"/>
      <c r="AD2" s="81" t="s">
        <v>24</v>
      </c>
      <c r="AE2" s="79"/>
      <c r="AF2" s="79"/>
      <c r="AG2" s="79"/>
      <c r="AH2" s="79"/>
      <c r="AI2" s="80"/>
      <c r="AJ2" s="2" t="s">
        <v>25</v>
      </c>
      <c r="AK2" s="2" t="s">
        <v>26</v>
      </c>
      <c r="AL2" s="2" t="s">
        <v>27</v>
      </c>
      <c r="AM2" s="2" t="s">
        <v>28</v>
      </c>
      <c r="AN2" s="1" t="s">
        <v>29</v>
      </c>
      <c r="AO2" s="76" t="s">
        <v>30</v>
      </c>
      <c r="AP2" s="76" t="s">
        <v>31</v>
      </c>
      <c r="AQ2" s="76" t="s">
        <v>32</v>
      </c>
      <c r="AR2" s="76" t="s">
        <v>33</v>
      </c>
      <c r="AS2" s="2" t="s">
        <v>34</v>
      </c>
      <c r="AT2" s="76" t="s">
        <v>35</v>
      </c>
      <c r="AU2" s="76" t="s">
        <v>36</v>
      </c>
      <c r="AV2" s="76" t="s">
        <v>37</v>
      </c>
      <c r="AW2" s="76" t="s">
        <v>38</v>
      </c>
      <c r="AX2" s="4"/>
      <c r="AY2" s="4"/>
      <c r="AZ2" s="4"/>
      <c r="BA2" s="4"/>
      <c r="BB2" s="4"/>
      <c r="BC2" s="4"/>
      <c r="BD2" s="4"/>
      <c r="BE2" s="4"/>
      <c r="BF2" s="4"/>
      <c r="BG2" s="4"/>
      <c r="BH2" s="4"/>
      <c r="BI2" s="4"/>
      <c r="BJ2" s="4"/>
      <c r="BK2" s="4"/>
      <c r="BL2" s="4"/>
      <c r="BM2" s="4"/>
    </row>
    <row r="3" spans="1:65" ht="27.75" x14ac:dyDescent="0.25">
      <c r="A3" s="83"/>
      <c r="B3" s="77"/>
      <c r="C3" s="77"/>
      <c r="D3" s="77"/>
      <c r="E3" s="77"/>
      <c r="F3" s="84"/>
      <c r="G3" s="77"/>
      <c r="H3" s="77"/>
      <c r="I3" s="77"/>
      <c r="J3" s="6" t="s">
        <v>39</v>
      </c>
      <c r="K3" s="7" t="s">
        <v>39</v>
      </c>
      <c r="L3" s="8" t="s">
        <v>40</v>
      </c>
      <c r="M3" s="77"/>
      <c r="N3" s="77"/>
      <c r="O3" s="77"/>
      <c r="P3" s="77"/>
      <c r="Q3" s="77"/>
      <c r="R3" s="77"/>
      <c r="S3" s="77"/>
      <c r="T3" s="6" t="s">
        <v>41</v>
      </c>
      <c r="U3" s="77"/>
      <c r="V3" s="77"/>
      <c r="W3" s="77"/>
      <c r="X3" s="6" t="s">
        <v>42</v>
      </c>
      <c r="Y3" s="6" t="s">
        <v>43</v>
      </c>
      <c r="Z3" s="6" t="s">
        <v>44</v>
      </c>
      <c r="AA3" s="6" t="s">
        <v>45</v>
      </c>
      <c r="AB3" s="6" t="s">
        <v>46</v>
      </c>
      <c r="AC3" s="6" t="s">
        <v>47</v>
      </c>
      <c r="AD3" s="6" t="s">
        <v>42</v>
      </c>
      <c r="AE3" s="6" t="s">
        <v>43</v>
      </c>
      <c r="AF3" s="6" t="s">
        <v>44</v>
      </c>
      <c r="AG3" s="6" t="s">
        <v>45</v>
      </c>
      <c r="AH3" s="6" t="s">
        <v>46</v>
      </c>
      <c r="AI3" s="6" t="s">
        <v>47</v>
      </c>
      <c r="AJ3" s="6" t="s">
        <v>48</v>
      </c>
      <c r="AK3" s="6" t="s">
        <v>48</v>
      </c>
      <c r="AL3" s="6" t="s">
        <v>49</v>
      </c>
      <c r="AM3" s="6" t="s">
        <v>49</v>
      </c>
      <c r="AN3" s="6" t="s">
        <v>49</v>
      </c>
      <c r="AO3" s="77"/>
      <c r="AP3" s="77"/>
      <c r="AQ3" s="77"/>
      <c r="AR3" s="77"/>
      <c r="AS3" s="6" t="s">
        <v>50</v>
      </c>
      <c r="AT3" s="77"/>
      <c r="AU3" s="77"/>
      <c r="AV3" s="77"/>
      <c r="AW3" s="77"/>
      <c r="AX3" s="9"/>
      <c r="AY3" s="9"/>
      <c r="AZ3" s="9"/>
      <c r="BA3" s="9"/>
      <c r="BB3" s="9"/>
      <c r="BC3" s="9"/>
      <c r="BD3" s="9"/>
      <c r="BE3" s="9"/>
      <c r="BF3" s="9"/>
      <c r="BG3" s="9"/>
      <c r="BH3" s="9"/>
      <c r="BI3" s="9"/>
      <c r="BJ3" s="9"/>
      <c r="BK3" s="9"/>
      <c r="BL3" s="9"/>
      <c r="BM3" s="9"/>
    </row>
    <row r="4" spans="1:65" x14ac:dyDescent="0.25">
      <c r="A4" s="10"/>
      <c r="B4" s="11">
        <v>1</v>
      </c>
      <c r="C4" s="11">
        <v>2</v>
      </c>
      <c r="D4" s="11">
        <v>3</v>
      </c>
      <c r="E4" s="11">
        <v>4</v>
      </c>
      <c r="F4" s="11">
        <v>5</v>
      </c>
      <c r="G4" s="11">
        <v>6</v>
      </c>
      <c r="H4" s="11">
        <v>7</v>
      </c>
      <c r="I4" s="11">
        <v>8</v>
      </c>
      <c r="J4" s="11">
        <v>9</v>
      </c>
      <c r="K4" s="12">
        <v>10</v>
      </c>
      <c r="L4" s="11">
        <v>11</v>
      </c>
      <c r="M4" s="11">
        <v>12</v>
      </c>
      <c r="N4" s="11">
        <v>13</v>
      </c>
      <c r="O4" s="11">
        <v>14</v>
      </c>
      <c r="P4" s="11">
        <v>15</v>
      </c>
      <c r="Q4" s="11">
        <v>16</v>
      </c>
      <c r="R4" s="11">
        <v>17</v>
      </c>
      <c r="S4" s="11">
        <v>18</v>
      </c>
      <c r="T4" s="11">
        <v>19</v>
      </c>
      <c r="U4" s="11">
        <v>20</v>
      </c>
      <c r="V4" s="11">
        <v>21</v>
      </c>
      <c r="W4" s="11">
        <v>22</v>
      </c>
      <c r="X4" s="78">
        <v>23</v>
      </c>
      <c r="Y4" s="79"/>
      <c r="Z4" s="79"/>
      <c r="AA4" s="79"/>
      <c r="AB4" s="79"/>
      <c r="AC4" s="80"/>
      <c r="AD4" s="78">
        <v>24</v>
      </c>
      <c r="AE4" s="79"/>
      <c r="AF4" s="79"/>
      <c r="AG4" s="79"/>
      <c r="AH4" s="79"/>
      <c r="AI4" s="80"/>
      <c r="AJ4" s="11">
        <v>25</v>
      </c>
      <c r="AK4" s="11">
        <v>26</v>
      </c>
      <c r="AL4" s="11">
        <v>27</v>
      </c>
      <c r="AM4" s="11">
        <v>28</v>
      </c>
      <c r="AN4" s="11">
        <v>29</v>
      </c>
      <c r="AO4" s="11">
        <v>30</v>
      </c>
      <c r="AP4" s="11">
        <v>31</v>
      </c>
      <c r="AQ4" s="11">
        <v>32</v>
      </c>
      <c r="AR4" s="11">
        <v>33</v>
      </c>
      <c r="AS4" s="11">
        <v>34</v>
      </c>
      <c r="AT4" s="11">
        <v>35</v>
      </c>
      <c r="AU4" s="11">
        <v>36</v>
      </c>
      <c r="AV4" s="11">
        <v>37</v>
      </c>
      <c r="AW4" s="11">
        <v>38</v>
      </c>
      <c r="AX4" s="13"/>
      <c r="AY4" s="13"/>
      <c r="AZ4" s="13"/>
      <c r="BA4" s="13"/>
      <c r="BB4" s="13"/>
      <c r="BC4" s="13"/>
      <c r="BD4" s="13"/>
      <c r="BE4" s="13"/>
      <c r="BF4" s="13"/>
      <c r="BG4" s="13"/>
      <c r="BH4" s="13"/>
      <c r="BI4" s="13"/>
      <c r="BJ4" s="13"/>
      <c r="BK4" s="13"/>
      <c r="BL4" s="13"/>
      <c r="BM4" s="13"/>
    </row>
    <row r="5" spans="1:65" ht="318.75" x14ac:dyDescent="0.25">
      <c r="A5" s="14">
        <v>1</v>
      </c>
      <c r="B5" s="15" t="s">
        <v>51</v>
      </c>
      <c r="C5" s="14"/>
      <c r="D5" s="15" t="s">
        <v>52</v>
      </c>
      <c r="E5" s="15"/>
      <c r="F5" s="15" t="s">
        <v>53</v>
      </c>
      <c r="G5" s="16" t="s">
        <v>54</v>
      </c>
      <c r="H5" s="16" t="s">
        <v>55</v>
      </c>
      <c r="I5" s="15" t="s">
        <v>56</v>
      </c>
      <c r="J5" s="14" t="s">
        <v>57</v>
      </c>
      <c r="K5" s="14"/>
      <c r="L5" s="17" t="s">
        <v>58</v>
      </c>
      <c r="M5" s="15" t="s">
        <v>59</v>
      </c>
      <c r="N5" s="14"/>
      <c r="O5" s="15" t="s">
        <v>60</v>
      </c>
      <c r="P5" s="15" t="s">
        <v>61</v>
      </c>
      <c r="Q5" s="15" t="s">
        <v>62</v>
      </c>
      <c r="R5" s="15" t="s">
        <v>63</v>
      </c>
      <c r="S5" s="14" t="s">
        <v>64</v>
      </c>
      <c r="T5" s="18" t="s">
        <v>65</v>
      </c>
      <c r="U5" s="15" t="s">
        <v>66</v>
      </c>
      <c r="V5" s="15" t="s">
        <v>67</v>
      </c>
      <c r="W5" s="14"/>
      <c r="X5" s="15" t="s">
        <v>68</v>
      </c>
      <c r="Y5" s="14"/>
      <c r="Z5" s="14"/>
      <c r="AA5" s="14"/>
      <c r="AB5" s="14"/>
      <c r="AC5" s="14"/>
      <c r="AD5" s="18" t="s">
        <v>69</v>
      </c>
      <c r="AE5" s="14"/>
      <c r="AF5" s="14"/>
      <c r="AG5" s="14"/>
      <c r="AH5" s="14"/>
      <c r="AI5" s="14"/>
      <c r="AJ5" s="17" t="s">
        <v>70</v>
      </c>
      <c r="AK5" s="14">
        <v>196.2</v>
      </c>
      <c r="AL5" s="14"/>
      <c r="AM5" s="14"/>
      <c r="AN5" s="14">
        <v>196.2</v>
      </c>
      <c r="AO5" s="14">
        <v>2022</v>
      </c>
      <c r="AP5" s="15" t="s">
        <v>71</v>
      </c>
      <c r="AQ5" s="15" t="s">
        <v>72</v>
      </c>
      <c r="AR5" s="14" t="s">
        <v>62</v>
      </c>
      <c r="AS5" s="14" t="s">
        <v>73</v>
      </c>
      <c r="AT5" s="14">
        <v>1</v>
      </c>
      <c r="AU5" s="15" t="s">
        <v>74</v>
      </c>
      <c r="AV5" s="15" t="s">
        <v>75</v>
      </c>
      <c r="AW5" s="14" t="s">
        <v>76</v>
      </c>
      <c r="AX5" s="13"/>
      <c r="AY5" s="13"/>
      <c r="AZ5" s="13"/>
      <c r="BA5" s="13"/>
      <c r="BB5" s="13"/>
      <c r="BC5" s="13"/>
      <c r="BD5" s="13"/>
      <c r="BE5" s="13"/>
      <c r="BF5" s="13"/>
      <c r="BG5" s="13"/>
      <c r="BH5" s="13"/>
      <c r="BI5" s="13"/>
      <c r="BJ5" s="13"/>
      <c r="BK5" s="13"/>
      <c r="BL5" s="13"/>
      <c r="BM5" s="13"/>
    </row>
    <row r="6" spans="1:65" customFormat="1" ht="229.5" x14ac:dyDescent="0.25">
      <c r="A6" s="65">
        <v>2</v>
      </c>
      <c r="B6" s="66" t="s">
        <v>77</v>
      </c>
      <c r="C6" s="67"/>
      <c r="D6" s="68" t="s">
        <v>78</v>
      </c>
      <c r="E6" s="69"/>
      <c r="F6" s="74" t="s">
        <v>578</v>
      </c>
      <c r="G6" s="70" t="s">
        <v>579</v>
      </c>
      <c r="H6" s="71" t="s">
        <v>79</v>
      </c>
      <c r="I6" s="66" t="s">
        <v>580</v>
      </c>
      <c r="J6" s="65" t="s">
        <v>57</v>
      </c>
      <c r="K6" s="65"/>
      <c r="L6" s="65">
        <v>0</v>
      </c>
      <c r="M6" s="66" t="s">
        <v>59</v>
      </c>
      <c r="N6" s="65"/>
      <c r="O6" s="66" t="s">
        <v>60</v>
      </c>
      <c r="P6" s="73" t="s">
        <v>80</v>
      </c>
      <c r="Q6" s="66" t="s">
        <v>580</v>
      </c>
      <c r="R6" s="66" t="s">
        <v>581</v>
      </c>
      <c r="S6" s="66" t="s">
        <v>582</v>
      </c>
      <c r="T6" s="68" t="s">
        <v>583</v>
      </c>
      <c r="U6" s="66" t="s">
        <v>584</v>
      </c>
      <c r="V6" s="66" t="s">
        <v>585</v>
      </c>
      <c r="W6" s="66" t="s">
        <v>82</v>
      </c>
      <c r="X6" s="65"/>
      <c r="Y6" s="65"/>
      <c r="Z6" s="65" t="s">
        <v>68</v>
      </c>
      <c r="AA6" s="65"/>
      <c r="AB6" s="65"/>
      <c r="AC6" s="65"/>
      <c r="AD6" s="65"/>
      <c r="AE6" s="65"/>
      <c r="AF6" s="65">
        <v>438.5</v>
      </c>
      <c r="AG6" s="65"/>
      <c r="AH6" s="65"/>
      <c r="AI6" s="65"/>
      <c r="AJ6" s="65">
        <v>3.5000000000000001E-3</v>
      </c>
      <c r="AK6" s="65">
        <v>1.7</v>
      </c>
      <c r="AL6" s="65"/>
      <c r="AM6" s="65"/>
      <c r="AN6" s="65">
        <v>1.7</v>
      </c>
      <c r="AO6" s="72" t="s">
        <v>83</v>
      </c>
      <c r="AP6" s="65"/>
      <c r="AQ6" s="66" t="s">
        <v>84</v>
      </c>
      <c r="AR6" s="66" t="s">
        <v>580</v>
      </c>
      <c r="AS6" s="66" t="s">
        <v>73</v>
      </c>
      <c r="AT6" s="65">
        <v>2</v>
      </c>
      <c r="AU6" s="66" t="s">
        <v>85</v>
      </c>
      <c r="AV6" s="66" t="s">
        <v>580</v>
      </c>
      <c r="AW6" s="66">
        <v>2023</v>
      </c>
      <c r="AX6" s="29"/>
      <c r="AY6" s="29"/>
      <c r="AZ6" s="29"/>
      <c r="BA6" s="29"/>
      <c r="BB6" s="29"/>
      <c r="BC6" s="29"/>
      <c r="BD6" s="29"/>
      <c r="BE6" s="29"/>
      <c r="BF6" s="29"/>
      <c r="BG6" s="29"/>
      <c r="BH6" s="29"/>
      <c r="BI6" s="29"/>
      <c r="BJ6" s="29"/>
      <c r="BK6" s="29"/>
      <c r="BL6" s="29"/>
      <c r="BM6" s="29"/>
    </row>
    <row r="7" spans="1:65" customFormat="1" ht="102" x14ac:dyDescent="0.25">
      <c r="A7" s="14">
        <v>3</v>
      </c>
      <c r="B7" s="23" t="s">
        <v>92</v>
      </c>
      <c r="C7" s="23"/>
      <c r="D7" s="24" t="s">
        <v>93</v>
      </c>
      <c r="E7" s="23"/>
      <c r="F7" s="25" t="s">
        <v>536</v>
      </c>
      <c r="G7" s="26" t="s">
        <v>94</v>
      </c>
      <c r="H7" s="26" t="s">
        <v>95</v>
      </c>
      <c r="I7" s="27" t="s">
        <v>91</v>
      </c>
      <c r="J7" s="23" t="s">
        <v>57</v>
      </c>
      <c r="K7" s="23"/>
      <c r="L7" s="23">
        <v>24.2</v>
      </c>
      <c r="M7" s="25" t="s">
        <v>59</v>
      </c>
      <c r="N7" s="23"/>
      <c r="O7" s="25" t="s">
        <v>96</v>
      </c>
      <c r="P7" s="25" t="s">
        <v>97</v>
      </c>
      <c r="Q7" s="27" t="s">
        <v>91</v>
      </c>
      <c r="R7" s="23" t="s">
        <v>81</v>
      </c>
      <c r="S7" s="23" t="s">
        <v>64</v>
      </c>
      <c r="T7" s="28" t="s">
        <v>98</v>
      </c>
      <c r="U7" s="25" t="s">
        <v>66</v>
      </c>
      <c r="V7" s="25" t="s">
        <v>67</v>
      </c>
      <c r="W7" s="25" t="s">
        <v>82</v>
      </c>
      <c r="X7" s="23"/>
      <c r="Y7" s="23"/>
      <c r="Z7" s="23" t="s">
        <v>68</v>
      </c>
      <c r="AA7" s="23"/>
      <c r="AB7" s="23"/>
      <c r="AC7" s="23"/>
      <c r="AD7" s="23"/>
      <c r="AE7" s="23"/>
      <c r="AF7" s="23">
        <v>15.7</v>
      </c>
      <c r="AG7" s="23"/>
      <c r="AH7" s="23"/>
      <c r="AI7" s="23"/>
      <c r="AJ7" s="23">
        <v>3.5</v>
      </c>
      <c r="AK7" s="23">
        <v>54.95</v>
      </c>
      <c r="AL7" s="23"/>
      <c r="AM7" s="23"/>
      <c r="AN7" s="23">
        <v>54.95</v>
      </c>
      <c r="AO7" s="25">
        <v>2022</v>
      </c>
      <c r="AP7" s="23"/>
      <c r="AQ7" s="25" t="s">
        <v>99</v>
      </c>
      <c r="AR7" s="27" t="s">
        <v>91</v>
      </c>
      <c r="AS7" s="23" t="s">
        <v>73</v>
      </c>
      <c r="AT7" s="23">
        <v>2</v>
      </c>
      <c r="AU7" s="25" t="s">
        <v>85</v>
      </c>
      <c r="AV7" s="27" t="s">
        <v>91</v>
      </c>
      <c r="AW7" s="23">
        <v>2023</v>
      </c>
      <c r="AX7" s="29"/>
      <c r="AY7" s="29"/>
      <c r="AZ7" s="29"/>
      <c r="BA7" s="29"/>
      <c r="BB7" s="29"/>
      <c r="BC7" s="29"/>
      <c r="BD7" s="29"/>
      <c r="BE7" s="29"/>
      <c r="BF7" s="29"/>
      <c r="BG7" s="29"/>
      <c r="BH7" s="29"/>
      <c r="BI7" s="29"/>
      <c r="BJ7" s="29"/>
      <c r="BK7" s="29"/>
      <c r="BL7" s="29"/>
      <c r="BM7" s="29"/>
    </row>
    <row r="8" spans="1:65" customFormat="1" ht="204" x14ac:dyDescent="0.25">
      <c r="A8" s="65">
        <v>4</v>
      </c>
      <c r="B8" s="23" t="s">
        <v>92</v>
      </c>
      <c r="C8" s="23"/>
      <c r="D8" s="24" t="s">
        <v>93</v>
      </c>
      <c r="E8" s="23"/>
      <c r="F8" s="25" t="s">
        <v>537</v>
      </c>
      <c r="G8" s="26" t="s">
        <v>94</v>
      </c>
      <c r="H8" s="26" t="s">
        <v>100</v>
      </c>
      <c r="I8" s="25" t="s">
        <v>559</v>
      </c>
      <c r="J8" s="23" t="s">
        <v>57</v>
      </c>
      <c r="K8" s="23"/>
      <c r="L8" s="23">
        <f>35.7+5.2+21.9</f>
        <v>62.800000000000004</v>
      </c>
      <c r="M8" s="25" t="s">
        <v>59</v>
      </c>
      <c r="N8" s="23"/>
      <c r="O8" s="23" t="s">
        <v>96</v>
      </c>
      <c r="P8" s="25" t="s">
        <v>102</v>
      </c>
      <c r="Q8" s="25" t="s">
        <v>101</v>
      </c>
      <c r="R8" s="23" t="s">
        <v>81</v>
      </c>
      <c r="S8" s="23" t="s">
        <v>64</v>
      </c>
      <c r="T8" s="28" t="s">
        <v>98</v>
      </c>
      <c r="U8" s="25" t="s">
        <v>66</v>
      </c>
      <c r="V8" s="25" t="s">
        <v>67</v>
      </c>
      <c r="W8" s="25" t="s">
        <v>82</v>
      </c>
      <c r="X8" s="23"/>
      <c r="Y8" s="23"/>
      <c r="Z8" s="23" t="s">
        <v>68</v>
      </c>
      <c r="AA8" s="23"/>
      <c r="AB8" s="23"/>
      <c r="AC8" s="23"/>
      <c r="AD8" s="23"/>
      <c r="AE8" s="23"/>
      <c r="AF8" s="23">
        <f>42.5+8.6+9+15.7</f>
        <v>75.8</v>
      </c>
      <c r="AG8" s="23"/>
      <c r="AH8" s="23"/>
      <c r="AI8" s="23"/>
      <c r="AJ8" s="23">
        <v>3.5</v>
      </c>
      <c r="AK8" s="23">
        <f>148.75+30.1+31.5+54.95</f>
        <v>265.3</v>
      </c>
      <c r="AL8" s="23"/>
      <c r="AM8" s="23"/>
      <c r="AN8" s="23">
        <v>265.3</v>
      </c>
      <c r="AO8" s="25">
        <v>2022</v>
      </c>
      <c r="AP8" s="23"/>
      <c r="AQ8" s="25" t="s">
        <v>99</v>
      </c>
      <c r="AR8" s="25" t="s">
        <v>103</v>
      </c>
      <c r="AS8" s="23" t="s">
        <v>73</v>
      </c>
      <c r="AT8" s="23">
        <v>2</v>
      </c>
      <c r="AU8" s="25" t="s">
        <v>85</v>
      </c>
      <c r="AV8" s="25" t="s">
        <v>104</v>
      </c>
      <c r="AW8" s="23">
        <v>2022</v>
      </c>
      <c r="AX8" s="29"/>
      <c r="AY8" s="29"/>
      <c r="AZ8" s="29"/>
      <c r="BA8" s="29"/>
      <c r="BB8" s="29"/>
      <c r="BC8" s="29"/>
      <c r="BD8" s="29"/>
      <c r="BE8" s="29"/>
      <c r="BF8" s="29"/>
      <c r="BG8" s="29"/>
      <c r="BH8" s="29"/>
      <c r="BI8" s="29"/>
      <c r="BJ8" s="29"/>
      <c r="BK8" s="29"/>
      <c r="BL8" s="29"/>
      <c r="BM8" s="29"/>
    </row>
    <row r="9" spans="1:65" customFormat="1" ht="102" x14ac:dyDescent="0.25">
      <c r="A9" s="14">
        <v>5</v>
      </c>
      <c r="B9" s="25" t="s">
        <v>105</v>
      </c>
      <c r="C9" s="22"/>
      <c r="D9" s="30" t="s">
        <v>106</v>
      </c>
      <c r="E9" s="30"/>
      <c r="F9" s="25" t="s">
        <v>557</v>
      </c>
      <c r="G9" s="26" t="s">
        <v>94</v>
      </c>
      <c r="H9" s="26" t="s">
        <v>107</v>
      </c>
      <c r="I9" s="25" t="s">
        <v>108</v>
      </c>
      <c r="J9" s="23" t="s">
        <v>57</v>
      </c>
      <c r="K9" s="23"/>
      <c r="L9" s="23">
        <v>5.8</v>
      </c>
      <c r="M9" s="25" t="s">
        <v>59</v>
      </c>
      <c r="N9" s="23"/>
      <c r="O9" s="25" t="s">
        <v>109</v>
      </c>
      <c r="P9" s="25" t="s">
        <v>110</v>
      </c>
      <c r="Q9" s="25" t="s">
        <v>108</v>
      </c>
      <c r="R9" s="23" t="s">
        <v>87</v>
      </c>
      <c r="S9" s="25" t="s">
        <v>88</v>
      </c>
      <c r="T9" s="23" t="s">
        <v>111</v>
      </c>
      <c r="U9" s="25" t="s">
        <v>66</v>
      </c>
      <c r="V9" s="25"/>
      <c r="W9" s="25" t="s">
        <v>82</v>
      </c>
      <c r="X9" s="23"/>
      <c r="Y9" s="23"/>
      <c r="Z9" s="25" t="s">
        <v>68</v>
      </c>
      <c r="AA9" s="23"/>
      <c r="AB9" s="23"/>
      <c r="AC9" s="23"/>
      <c r="AD9" s="23"/>
      <c r="AE9" s="23"/>
      <c r="AF9" s="23">
        <v>17.399999999999999</v>
      </c>
      <c r="AG9" s="23"/>
      <c r="AH9" s="23"/>
      <c r="AI9" s="23"/>
      <c r="AJ9" s="23">
        <v>2.5</v>
      </c>
      <c r="AK9" s="23">
        <v>43.5</v>
      </c>
      <c r="AL9" s="23"/>
      <c r="AM9" s="23"/>
      <c r="AN9" s="23">
        <v>43.5</v>
      </c>
      <c r="AO9" s="25">
        <v>2022</v>
      </c>
      <c r="AP9" s="23"/>
      <c r="AQ9" s="25" t="s">
        <v>112</v>
      </c>
      <c r="AR9" s="25" t="s">
        <v>86</v>
      </c>
      <c r="AS9" s="23" t="s">
        <v>73</v>
      </c>
      <c r="AT9" s="23">
        <v>2</v>
      </c>
      <c r="AU9" s="25" t="s">
        <v>85</v>
      </c>
      <c r="AV9" s="25" t="s">
        <v>86</v>
      </c>
      <c r="AW9" s="23">
        <v>2023</v>
      </c>
      <c r="AX9" s="29"/>
      <c r="AY9" s="29"/>
      <c r="AZ9" s="29"/>
      <c r="BA9" s="29"/>
      <c r="BB9" s="29"/>
      <c r="BC9" s="29"/>
      <c r="BD9" s="29"/>
      <c r="BE9" s="29"/>
      <c r="BF9" s="29"/>
      <c r="BG9" s="29"/>
      <c r="BH9" s="29"/>
      <c r="BI9" s="29"/>
      <c r="BJ9" s="29"/>
      <c r="BK9" s="29"/>
      <c r="BL9" s="29"/>
      <c r="BM9" s="29"/>
    </row>
    <row r="10" spans="1:65" customFormat="1" ht="102" x14ac:dyDescent="0.25">
      <c r="A10" s="65">
        <v>6</v>
      </c>
      <c r="B10" s="23" t="s">
        <v>92</v>
      </c>
      <c r="C10" s="23"/>
      <c r="D10" s="24" t="s">
        <v>93</v>
      </c>
      <c r="E10" s="23"/>
      <c r="F10" s="25" t="s">
        <v>113</v>
      </c>
      <c r="G10" s="26" t="s">
        <v>94</v>
      </c>
      <c r="H10" s="26" t="s">
        <v>114</v>
      </c>
      <c r="I10" s="27" t="s">
        <v>91</v>
      </c>
      <c r="J10" s="23" t="s">
        <v>57</v>
      </c>
      <c r="K10" s="23"/>
      <c r="L10" s="23">
        <v>24.2</v>
      </c>
      <c r="M10" s="25" t="s">
        <v>59</v>
      </c>
      <c r="N10" s="23"/>
      <c r="O10" s="25" t="s">
        <v>96</v>
      </c>
      <c r="P10" s="25" t="s">
        <v>97</v>
      </c>
      <c r="Q10" s="27" t="s">
        <v>91</v>
      </c>
      <c r="R10" s="25" t="s">
        <v>115</v>
      </c>
      <c r="S10" s="25" t="s">
        <v>116</v>
      </c>
      <c r="T10" s="25" t="s">
        <v>117</v>
      </c>
      <c r="U10" s="25" t="s">
        <v>66</v>
      </c>
      <c r="V10" s="25"/>
      <c r="W10" s="25" t="s">
        <v>82</v>
      </c>
      <c r="X10" s="23"/>
      <c r="Y10" s="23"/>
      <c r="Z10" s="25" t="s">
        <v>68</v>
      </c>
      <c r="AA10" s="23"/>
      <c r="AB10" s="23"/>
      <c r="AC10" s="23"/>
      <c r="AD10" s="23"/>
      <c r="AE10" s="23"/>
      <c r="AF10" s="23">
        <v>15.14</v>
      </c>
      <c r="AG10" s="23"/>
      <c r="AH10" s="23"/>
      <c r="AI10" s="23"/>
      <c r="AJ10" s="23">
        <v>2.5</v>
      </c>
      <c r="AK10" s="23">
        <v>37.85</v>
      </c>
      <c r="AL10" s="23"/>
      <c r="AM10" s="23"/>
      <c r="AN10" s="23">
        <v>37.85</v>
      </c>
      <c r="AO10" s="25">
        <v>2022</v>
      </c>
      <c r="AP10" s="23"/>
      <c r="AQ10" s="25" t="s">
        <v>112</v>
      </c>
      <c r="AR10" s="27" t="s">
        <v>91</v>
      </c>
      <c r="AS10" s="23" t="s">
        <v>73</v>
      </c>
      <c r="AT10" s="23">
        <v>2</v>
      </c>
      <c r="AU10" s="25" t="s">
        <v>85</v>
      </c>
      <c r="AV10" s="27" t="s">
        <v>91</v>
      </c>
      <c r="AW10" s="23">
        <v>2022</v>
      </c>
      <c r="AX10" s="29"/>
      <c r="AY10" s="29"/>
      <c r="AZ10" s="29"/>
      <c r="BA10" s="29"/>
      <c r="BB10" s="29"/>
      <c r="BC10" s="29"/>
      <c r="BD10" s="29"/>
      <c r="BE10" s="29"/>
      <c r="BF10" s="29"/>
      <c r="BG10" s="29"/>
      <c r="BH10" s="29"/>
      <c r="BI10" s="29"/>
      <c r="BJ10" s="29"/>
      <c r="BK10" s="29"/>
      <c r="BL10" s="29"/>
      <c r="BM10" s="29"/>
    </row>
    <row r="11" spans="1:65" customFormat="1" ht="153" x14ac:dyDescent="0.25">
      <c r="A11" s="14">
        <v>7</v>
      </c>
      <c r="B11" s="23" t="s">
        <v>92</v>
      </c>
      <c r="C11" s="23"/>
      <c r="D11" s="24" t="s">
        <v>93</v>
      </c>
      <c r="E11" s="23"/>
      <c r="F11" s="25" t="s">
        <v>118</v>
      </c>
      <c r="G11" s="26" t="s">
        <v>94</v>
      </c>
      <c r="H11" s="26" t="s">
        <v>119</v>
      </c>
      <c r="I11" s="27" t="s">
        <v>560</v>
      </c>
      <c r="J11" s="23" t="s">
        <v>57</v>
      </c>
      <c r="K11" s="23"/>
      <c r="L11" s="23">
        <f>6.18+19.4</f>
        <v>25.58</v>
      </c>
      <c r="M11" s="25" t="s">
        <v>59</v>
      </c>
      <c r="N11" s="23"/>
      <c r="O11" s="25" t="s">
        <v>96</v>
      </c>
      <c r="P11" s="25" t="s">
        <v>120</v>
      </c>
      <c r="Q11" s="27" t="s">
        <v>121</v>
      </c>
      <c r="R11" s="25" t="s">
        <v>122</v>
      </c>
      <c r="S11" s="25" t="s">
        <v>123</v>
      </c>
      <c r="T11" s="25" t="s">
        <v>124</v>
      </c>
      <c r="U11" s="25" t="s">
        <v>66</v>
      </c>
      <c r="V11" s="25" t="s">
        <v>125</v>
      </c>
      <c r="W11" s="25" t="s">
        <v>82</v>
      </c>
      <c r="X11" s="23"/>
      <c r="Y11" s="23"/>
      <c r="Z11" s="25" t="s">
        <v>68</v>
      </c>
      <c r="AA11" s="23"/>
      <c r="AB11" s="23"/>
      <c r="AC11" s="23"/>
      <c r="AD11" s="23"/>
      <c r="AE11" s="23"/>
      <c r="AF11" s="23">
        <v>106.3</v>
      </c>
      <c r="AG11" s="23"/>
      <c r="AH11" s="23"/>
      <c r="AI11" s="23"/>
      <c r="AJ11" s="23">
        <v>3.5</v>
      </c>
      <c r="AK11" s="23">
        <v>372.05</v>
      </c>
      <c r="AL11" s="23"/>
      <c r="AM11" s="23"/>
      <c r="AN11" s="23">
        <v>372.05</v>
      </c>
      <c r="AO11" s="25">
        <v>2022</v>
      </c>
      <c r="AP11" s="23"/>
      <c r="AQ11" s="25" t="s">
        <v>112</v>
      </c>
      <c r="AR11" s="27" t="s">
        <v>121</v>
      </c>
      <c r="AS11" s="23" t="s">
        <v>73</v>
      </c>
      <c r="AT11" s="23">
        <v>2</v>
      </c>
      <c r="AU11" s="25" t="s">
        <v>85</v>
      </c>
      <c r="AV11" s="27" t="s">
        <v>126</v>
      </c>
      <c r="AW11" s="23">
        <v>2022</v>
      </c>
      <c r="AX11" s="29"/>
      <c r="AY11" s="29"/>
      <c r="AZ11" s="29"/>
      <c r="BA11" s="29"/>
      <c r="BB11" s="29"/>
      <c r="BC11" s="29"/>
      <c r="BD11" s="29"/>
      <c r="BE11" s="29"/>
      <c r="BF11" s="29"/>
      <c r="BG11" s="29"/>
      <c r="BH11" s="29"/>
      <c r="BI11" s="29"/>
      <c r="BJ11" s="29"/>
      <c r="BK11" s="29"/>
      <c r="BL11" s="29"/>
      <c r="BM11" s="29"/>
    </row>
    <row r="12" spans="1:65" customFormat="1" ht="306" x14ac:dyDescent="0.25">
      <c r="A12" s="65">
        <v>8</v>
      </c>
      <c r="B12" s="25" t="s">
        <v>51</v>
      </c>
      <c r="C12" s="23"/>
      <c r="D12" s="25" t="s">
        <v>52</v>
      </c>
      <c r="E12" s="25"/>
      <c r="F12" s="25" t="s">
        <v>127</v>
      </c>
      <c r="G12" s="26" t="s">
        <v>128</v>
      </c>
      <c r="H12" s="26" t="s">
        <v>129</v>
      </c>
      <c r="I12" s="25" t="s">
        <v>130</v>
      </c>
      <c r="J12" s="23" t="s">
        <v>57</v>
      </c>
      <c r="K12" s="23"/>
      <c r="L12" s="23">
        <v>6</v>
      </c>
      <c r="M12" s="25" t="s">
        <v>59</v>
      </c>
      <c r="N12" s="23"/>
      <c r="O12" s="25" t="s">
        <v>60</v>
      </c>
      <c r="P12" s="25" t="s">
        <v>131</v>
      </c>
      <c r="Q12" s="23" t="s">
        <v>132</v>
      </c>
      <c r="R12" s="23" t="s">
        <v>133</v>
      </c>
      <c r="S12" s="23" t="s">
        <v>134</v>
      </c>
      <c r="T12" s="31" t="s">
        <v>65</v>
      </c>
      <c r="U12" s="25" t="s">
        <v>66</v>
      </c>
      <c r="V12" s="25"/>
      <c r="W12" s="25" t="s">
        <v>82</v>
      </c>
      <c r="X12" s="25" t="s">
        <v>68</v>
      </c>
      <c r="Y12" s="23"/>
      <c r="Z12" s="23"/>
      <c r="AA12" s="23"/>
      <c r="AB12" s="23"/>
      <c r="AC12" s="23"/>
      <c r="AD12" s="31" t="s">
        <v>135</v>
      </c>
      <c r="AE12" s="23"/>
      <c r="AF12" s="23"/>
      <c r="AG12" s="23"/>
      <c r="AH12" s="23"/>
      <c r="AI12" s="23"/>
      <c r="AJ12" s="24" t="s">
        <v>136</v>
      </c>
      <c r="AK12" s="23">
        <v>48.1</v>
      </c>
      <c r="AL12" s="23"/>
      <c r="AM12" s="23"/>
      <c r="AN12" s="23">
        <v>48.1</v>
      </c>
      <c r="AO12" s="23">
        <v>2022</v>
      </c>
      <c r="AP12" s="25" t="s">
        <v>71</v>
      </c>
      <c r="AQ12" s="25" t="s">
        <v>72</v>
      </c>
      <c r="AR12" s="25" t="s">
        <v>137</v>
      </c>
      <c r="AS12" s="23" t="s">
        <v>73</v>
      </c>
      <c r="AT12" s="23">
        <v>1</v>
      </c>
      <c r="AU12" s="25" t="s">
        <v>138</v>
      </c>
      <c r="AV12" s="23" t="s">
        <v>132</v>
      </c>
      <c r="AW12" s="23" t="s">
        <v>76</v>
      </c>
      <c r="AX12" s="29"/>
      <c r="AY12" s="29"/>
      <c r="AZ12" s="29"/>
      <c r="BA12" s="29"/>
      <c r="BB12" s="29"/>
      <c r="BC12" s="29"/>
      <c r="BD12" s="29"/>
      <c r="BE12" s="29"/>
      <c r="BF12" s="29"/>
      <c r="BG12" s="29"/>
      <c r="BH12" s="29"/>
      <c r="BI12" s="29"/>
      <c r="BJ12" s="29"/>
      <c r="BK12" s="29"/>
      <c r="BL12" s="29"/>
      <c r="BM12" s="29"/>
    </row>
    <row r="13" spans="1:65" customFormat="1" ht="229.5" x14ac:dyDescent="0.25">
      <c r="A13" s="14">
        <v>9</v>
      </c>
      <c r="B13" s="25" t="s">
        <v>77</v>
      </c>
      <c r="C13" s="32"/>
      <c r="D13" s="31" t="s">
        <v>78</v>
      </c>
      <c r="E13" s="33"/>
      <c r="F13" s="25" t="s">
        <v>586</v>
      </c>
      <c r="G13" s="26" t="s">
        <v>587</v>
      </c>
      <c r="H13" s="34" t="s">
        <v>79</v>
      </c>
      <c r="I13" s="25" t="s">
        <v>588</v>
      </c>
      <c r="J13" s="23" t="s">
        <v>57</v>
      </c>
      <c r="K13" s="23"/>
      <c r="L13" s="24" t="s">
        <v>90</v>
      </c>
      <c r="M13" s="25" t="s">
        <v>59</v>
      </c>
      <c r="N13" s="33"/>
      <c r="O13" s="25" t="s">
        <v>96</v>
      </c>
      <c r="P13" s="35" t="s">
        <v>97</v>
      </c>
      <c r="Q13" s="25" t="s">
        <v>588</v>
      </c>
      <c r="R13" s="25" t="s">
        <v>589</v>
      </c>
      <c r="S13" s="25" t="s">
        <v>590</v>
      </c>
      <c r="T13" s="31" t="s">
        <v>591</v>
      </c>
      <c r="U13" s="25" t="s">
        <v>66</v>
      </c>
      <c r="V13" s="25" t="s">
        <v>552</v>
      </c>
      <c r="W13" s="25" t="s">
        <v>141</v>
      </c>
      <c r="X13" s="25"/>
      <c r="Y13" s="25"/>
      <c r="Z13" s="25" t="s">
        <v>68</v>
      </c>
      <c r="AA13" s="25"/>
      <c r="AB13" s="25"/>
      <c r="AC13" s="25"/>
      <c r="AD13" s="25"/>
      <c r="AE13" s="25"/>
      <c r="AF13" s="25">
        <v>345.2</v>
      </c>
      <c r="AG13" s="25"/>
      <c r="AH13" s="25"/>
      <c r="AI13" s="25"/>
      <c r="AJ13" s="25">
        <v>3.5999999999999999E-3</v>
      </c>
      <c r="AK13" s="25">
        <v>1.1000000000000001</v>
      </c>
      <c r="AL13" s="25"/>
      <c r="AM13" s="25"/>
      <c r="AN13" s="25">
        <v>1.1000000000000001</v>
      </c>
      <c r="AO13" s="24" t="s">
        <v>83</v>
      </c>
      <c r="AP13" s="25"/>
      <c r="AQ13" s="25" t="s">
        <v>84</v>
      </c>
      <c r="AR13" s="25" t="s">
        <v>588</v>
      </c>
      <c r="AS13" s="25" t="s">
        <v>73</v>
      </c>
      <c r="AT13" s="23">
        <v>2</v>
      </c>
      <c r="AU13" s="25" t="s">
        <v>85</v>
      </c>
      <c r="AV13" s="25" t="s">
        <v>588</v>
      </c>
      <c r="AW13" s="25">
        <v>2023</v>
      </c>
      <c r="AX13" s="29"/>
      <c r="AY13" s="29"/>
      <c r="AZ13" s="29"/>
      <c r="BA13" s="29"/>
      <c r="BB13" s="29"/>
      <c r="BC13" s="29"/>
      <c r="BD13" s="29"/>
      <c r="BE13" s="29"/>
      <c r="BF13" s="29"/>
      <c r="BG13" s="29"/>
      <c r="BH13" s="29"/>
      <c r="BI13" s="29"/>
      <c r="BJ13" s="29"/>
      <c r="BK13" s="29"/>
      <c r="BL13" s="29"/>
      <c r="BM13" s="29"/>
    </row>
    <row r="14" spans="1:65" customFormat="1" ht="114.75" x14ac:dyDescent="0.25">
      <c r="A14" s="65">
        <v>10</v>
      </c>
      <c r="B14" s="23" t="s">
        <v>92</v>
      </c>
      <c r="C14" s="23"/>
      <c r="D14" s="24" t="s">
        <v>93</v>
      </c>
      <c r="E14" s="30"/>
      <c r="F14" s="25" t="s">
        <v>554</v>
      </c>
      <c r="G14" s="26" t="s">
        <v>94</v>
      </c>
      <c r="H14" s="26" t="s">
        <v>555</v>
      </c>
      <c r="I14" s="25" t="s">
        <v>556</v>
      </c>
      <c r="J14" s="23" t="s">
        <v>57</v>
      </c>
      <c r="K14" s="23"/>
      <c r="L14" s="23">
        <v>18.600000000000001</v>
      </c>
      <c r="M14" s="25" t="s">
        <v>59</v>
      </c>
      <c r="N14" s="23"/>
      <c r="O14" s="25" t="s">
        <v>96</v>
      </c>
      <c r="P14" s="25" t="s">
        <v>97</v>
      </c>
      <c r="Q14" s="25" t="s">
        <v>556</v>
      </c>
      <c r="R14" s="25" t="s">
        <v>148</v>
      </c>
      <c r="S14" s="25" t="s">
        <v>149</v>
      </c>
      <c r="T14" s="23" t="s">
        <v>150</v>
      </c>
      <c r="U14" s="25" t="s">
        <v>66</v>
      </c>
      <c r="V14" s="25" t="s">
        <v>151</v>
      </c>
      <c r="W14" s="25" t="s">
        <v>152</v>
      </c>
      <c r="X14" s="23"/>
      <c r="Y14" s="23"/>
      <c r="Z14" s="25" t="s">
        <v>68</v>
      </c>
      <c r="AA14" s="23"/>
      <c r="AB14" s="23"/>
      <c r="AC14" s="23"/>
      <c r="AD14" s="23"/>
      <c r="AE14" s="23"/>
      <c r="AF14" s="23">
        <v>41.4</v>
      </c>
      <c r="AG14" s="23"/>
      <c r="AH14" s="23"/>
      <c r="AI14" s="23"/>
      <c r="AJ14" s="23">
        <v>3.5</v>
      </c>
      <c r="AK14" s="23">
        <v>144.9</v>
      </c>
      <c r="AL14" s="23"/>
      <c r="AM14" s="23"/>
      <c r="AN14" s="23">
        <v>144.9</v>
      </c>
      <c r="AO14" s="25">
        <v>2022</v>
      </c>
      <c r="AP14" s="23"/>
      <c r="AQ14" s="25" t="s">
        <v>112</v>
      </c>
      <c r="AR14" s="25" t="s">
        <v>556</v>
      </c>
      <c r="AS14" s="23" t="s">
        <v>73</v>
      </c>
      <c r="AT14" s="23">
        <v>2</v>
      </c>
      <c r="AU14" s="25" t="s">
        <v>85</v>
      </c>
      <c r="AV14" s="25" t="s">
        <v>556</v>
      </c>
      <c r="AW14" s="23">
        <v>2023</v>
      </c>
      <c r="AX14" s="29"/>
      <c r="AY14" s="29"/>
      <c r="AZ14" s="29"/>
      <c r="BA14" s="29"/>
      <c r="BB14" s="29"/>
      <c r="BC14" s="29"/>
      <c r="BD14" s="29"/>
      <c r="BE14" s="29"/>
      <c r="BF14" s="29"/>
      <c r="BG14" s="29"/>
      <c r="BH14" s="29"/>
      <c r="BI14" s="29"/>
      <c r="BJ14" s="29"/>
      <c r="BK14" s="29"/>
      <c r="BL14" s="29"/>
      <c r="BM14" s="29"/>
    </row>
    <row r="15" spans="1:65" customFormat="1" ht="306" x14ac:dyDescent="0.25">
      <c r="A15" s="14">
        <v>11</v>
      </c>
      <c r="B15" s="25" t="s">
        <v>51</v>
      </c>
      <c r="C15" s="23"/>
      <c r="D15" s="25" t="s">
        <v>52</v>
      </c>
      <c r="E15" s="25"/>
      <c r="F15" s="25" t="s">
        <v>558</v>
      </c>
      <c r="G15" s="26" t="s">
        <v>153</v>
      </c>
      <c r="H15" s="26" t="s">
        <v>154</v>
      </c>
      <c r="I15" s="25" t="s">
        <v>142</v>
      </c>
      <c r="J15" s="23" t="s">
        <v>57</v>
      </c>
      <c r="K15" s="23"/>
      <c r="L15" s="23">
        <v>4.9000000000000004</v>
      </c>
      <c r="M15" s="25" t="s">
        <v>59</v>
      </c>
      <c r="N15" s="23"/>
      <c r="O15" s="25" t="s">
        <v>155</v>
      </c>
      <c r="P15" s="25" t="s">
        <v>97</v>
      </c>
      <c r="Q15" s="25" t="s">
        <v>142</v>
      </c>
      <c r="R15" s="25" t="s">
        <v>156</v>
      </c>
      <c r="S15" s="23" t="s">
        <v>143</v>
      </c>
      <c r="T15" s="23" t="s">
        <v>150</v>
      </c>
      <c r="U15" s="25" t="s">
        <v>66</v>
      </c>
      <c r="V15" s="25" t="s">
        <v>67</v>
      </c>
      <c r="W15" s="25" t="s">
        <v>141</v>
      </c>
      <c r="X15" s="31" t="s">
        <v>68</v>
      </c>
      <c r="Y15" s="23"/>
      <c r="Z15" s="23"/>
      <c r="AA15" s="23"/>
      <c r="AB15" s="23"/>
      <c r="AC15" s="23"/>
      <c r="AD15" s="37">
        <v>1.48</v>
      </c>
      <c r="AE15" s="23"/>
      <c r="AF15" s="23"/>
      <c r="AG15" s="23"/>
      <c r="AH15" s="23"/>
      <c r="AI15" s="23"/>
      <c r="AJ15" s="31" t="s">
        <v>146</v>
      </c>
      <c r="AK15" s="23">
        <v>39.200000000000003</v>
      </c>
      <c r="AL15" s="23"/>
      <c r="AM15" s="23"/>
      <c r="AN15" s="23">
        <v>39.200000000000003</v>
      </c>
      <c r="AO15" s="23">
        <v>2022</v>
      </c>
      <c r="AP15" s="25" t="s">
        <v>71</v>
      </c>
      <c r="AQ15" s="25" t="s">
        <v>72</v>
      </c>
      <c r="AR15" s="25" t="s">
        <v>157</v>
      </c>
      <c r="AS15" s="23" t="s">
        <v>73</v>
      </c>
      <c r="AT15" s="23">
        <v>1</v>
      </c>
      <c r="AU15" s="25" t="s">
        <v>158</v>
      </c>
      <c r="AV15" s="25" t="s">
        <v>142</v>
      </c>
      <c r="AW15" s="23" t="s">
        <v>76</v>
      </c>
      <c r="AX15" s="29"/>
      <c r="AY15" s="29"/>
      <c r="AZ15" s="29"/>
      <c r="BA15" s="29"/>
      <c r="BB15" s="29"/>
      <c r="BC15" s="29"/>
      <c r="BD15" s="29"/>
      <c r="BE15" s="29"/>
      <c r="BF15" s="29"/>
      <c r="BG15" s="29"/>
      <c r="BH15" s="29"/>
      <c r="BI15" s="29"/>
      <c r="BJ15" s="29"/>
      <c r="BK15" s="29"/>
      <c r="BL15" s="29"/>
      <c r="BM15" s="29"/>
    </row>
    <row r="16" spans="1:65" customFormat="1" ht="306" x14ac:dyDescent="0.25">
      <c r="A16" s="65">
        <v>12</v>
      </c>
      <c r="B16" s="25" t="s">
        <v>51</v>
      </c>
      <c r="C16" s="23"/>
      <c r="D16" s="25" t="s">
        <v>52</v>
      </c>
      <c r="E16" s="25"/>
      <c r="F16" s="25" t="s">
        <v>159</v>
      </c>
      <c r="G16" s="26" t="s">
        <v>160</v>
      </c>
      <c r="H16" s="26" t="s">
        <v>161</v>
      </c>
      <c r="I16" s="23" t="s">
        <v>147</v>
      </c>
      <c r="J16" s="23" t="s">
        <v>57</v>
      </c>
      <c r="K16" s="23"/>
      <c r="L16" s="24" t="s">
        <v>162</v>
      </c>
      <c r="M16" s="25" t="s">
        <v>59</v>
      </c>
      <c r="N16" s="23"/>
      <c r="O16" s="25" t="s">
        <v>60</v>
      </c>
      <c r="P16" s="25" t="s">
        <v>97</v>
      </c>
      <c r="Q16" s="25" t="s">
        <v>147</v>
      </c>
      <c r="R16" s="25" t="s">
        <v>163</v>
      </c>
      <c r="S16" s="23" t="s">
        <v>143</v>
      </c>
      <c r="T16" s="23" t="s">
        <v>150</v>
      </c>
      <c r="U16" s="25" t="s">
        <v>66</v>
      </c>
      <c r="V16" s="25" t="s">
        <v>67</v>
      </c>
      <c r="W16" s="25" t="s">
        <v>141</v>
      </c>
      <c r="X16" s="25" t="s">
        <v>68</v>
      </c>
      <c r="Y16" s="23"/>
      <c r="Z16" s="23"/>
      <c r="AA16" s="23"/>
      <c r="AB16" s="23"/>
      <c r="AC16" s="23"/>
      <c r="AD16" s="25">
        <v>2.13</v>
      </c>
      <c r="AE16" s="23"/>
      <c r="AF16" s="23"/>
      <c r="AG16" s="23"/>
      <c r="AH16" s="23"/>
      <c r="AI16" s="23"/>
      <c r="AJ16" s="23">
        <v>60</v>
      </c>
      <c r="AK16" s="23">
        <v>127.8</v>
      </c>
      <c r="AL16" s="23"/>
      <c r="AM16" s="23"/>
      <c r="AN16" s="23">
        <v>127.8</v>
      </c>
      <c r="AO16" s="23">
        <v>2022</v>
      </c>
      <c r="AP16" s="25" t="s">
        <v>71</v>
      </c>
      <c r="AQ16" s="25" t="s">
        <v>72</v>
      </c>
      <c r="AR16" s="25" t="s">
        <v>164</v>
      </c>
      <c r="AS16" s="23" t="s">
        <v>73</v>
      </c>
      <c r="AT16" s="23">
        <v>1</v>
      </c>
      <c r="AU16" s="25" t="s">
        <v>165</v>
      </c>
      <c r="AV16" s="25" t="s">
        <v>147</v>
      </c>
      <c r="AW16" s="23" t="s">
        <v>76</v>
      </c>
      <c r="AX16" s="29"/>
      <c r="AY16" s="29"/>
      <c r="AZ16" s="29"/>
      <c r="BA16" s="29"/>
      <c r="BB16" s="29"/>
      <c r="BC16" s="29"/>
      <c r="BD16" s="29"/>
      <c r="BE16" s="29"/>
      <c r="BF16" s="29"/>
      <c r="BG16" s="29"/>
      <c r="BH16" s="29"/>
      <c r="BI16" s="29"/>
      <c r="BJ16" s="29"/>
      <c r="BK16" s="29"/>
      <c r="BL16" s="29"/>
      <c r="BM16" s="29"/>
    </row>
    <row r="17" spans="1:65" customFormat="1" ht="102" x14ac:dyDescent="0.25">
      <c r="A17" s="14">
        <v>13</v>
      </c>
      <c r="B17" s="23" t="s">
        <v>92</v>
      </c>
      <c r="C17" s="23"/>
      <c r="D17" s="24" t="s">
        <v>93</v>
      </c>
      <c r="E17" s="30"/>
      <c r="F17" s="25" t="s">
        <v>166</v>
      </c>
      <c r="G17" s="26" t="s">
        <v>94</v>
      </c>
      <c r="H17" s="26" t="s">
        <v>167</v>
      </c>
      <c r="I17" s="25" t="s">
        <v>147</v>
      </c>
      <c r="J17" s="23" t="s">
        <v>57</v>
      </c>
      <c r="K17" s="23"/>
      <c r="L17" s="23">
        <v>7.1</v>
      </c>
      <c r="M17" s="25" t="s">
        <v>59</v>
      </c>
      <c r="N17" s="23"/>
      <c r="O17" s="25" t="s">
        <v>96</v>
      </c>
      <c r="P17" s="25" t="s">
        <v>97</v>
      </c>
      <c r="Q17" s="25" t="s">
        <v>147</v>
      </c>
      <c r="R17" s="23" t="s">
        <v>168</v>
      </c>
      <c r="S17" s="25" t="s">
        <v>169</v>
      </c>
      <c r="T17" s="23" t="s">
        <v>150</v>
      </c>
      <c r="U17" s="25" t="s">
        <v>66</v>
      </c>
      <c r="V17" s="25"/>
      <c r="W17" s="25" t="s">
        <v>82</v>
      </c>
      <c r="X17" s="23"/>
      <c r="Y17" s="23"/>
      <c r="Z17" s="25" t="s">
        <v>68</v>
      </c>
      <c r="AA17" s="23"/>
      <c r="AB17" s="23"/>
      <c r="AC17" s="23"/>
      <c r="AD17" s="23"/>
      <c r="AE17" s="23"/>
      <c r="AF17" s="23">
        <v>6.3</v>
      </c>
      <c r="AG17" s="23"/>
      <c r="AH17" s="23"/>
      <c r="AI17" s="23"/>
      <c r="AJ17" s="23">
        <v>2.5</v>
      </c>
      <c r="AK17" s="23">
        <v>15.8</v>
      </c>
      <c r="AL17" s="23"/>
      <c r="AM17" s="23"/>
      <c r="AN17" s="23">
        <v>15.8</v>
      </c>
      <c r="AO17" s="25">
        <v>2022</v>
      </c>
      <c r="AP17" s="23"/>
      <c r="AQ17" s="25" t="s">
        <v>112</v>
      </c>
      <c r="AR17" s="25" t="s">
        <v>170</v>
      </c>
      <c r="AS17" s="23" t="s">
        <v>73</v>
      </c>
      <c r="AT17" s="23">
        <v>2</v>
      </c>
      <c r="AU17" s="25" t="s">
        <v>85</v>
      </c>
      <c r="AV17" s="25" t="s">
        <v>170</v>
      </c>
      <c r="AW17" s="23">
        <v>2023</v>
      </c>
      <c r="BA17" s="29"/>
      <c r="BB17" s="29"/>
      <c r="BC17" s="29"/>
      <c r="BD17" s="29"/>
      <c r="BE17" s="29"/>
      <c r="BF17" s="29"/>
      <c r="BG17" s="29"/>
      <c r="BH17" s="29"/>
      <c r="BI17" s="29"/>
      <c r="BJ17" s="29"/>
      <c r="BK17" s="29"/>
      <c r="BL17" s="29"/>
      <c r="BM17" s="29"/>
    </row>
    <row r="18" spans="1:65" customFormat="1" ht="102" x14ac:dyDescent="0.25">
      <c r="A18" s="65">
        <v>14</v>
      </c>
      <c r="B18" s="23" t="s">
        <v>92</v>
      </c>
      <c r="C18" s="23"/>
      <c r="D18" s="24" t="s">
        <v>93</v>
      </c>
      <c r="E18" s="23"/>
      <c r="F18" s="25" t="s">
        <v>171</v>
      </c>
      <c r="G18" s="26" t="s">
        <v>94</v>
      </c>
      <c r="H18" s="26" t="s">
        <v>172</v>
      </c>
      <c r="I18" s="27" t="s">
        <v>561</v>
      </c>
      <c r="J18" s="23" t="s">
        <v>57</v>
      </c>
      <c r="K18" s="23"/>
      <c r="L18" s="23">
        <f>6.18+19.4</f>
        <v>25.58</v>
      </c>
      <c r="M18" s="25" t="s">
        <v>59</v>
      </c>
      <c r="N18" s="23"/>
      <c r="O18" s="25" t="s">
        <v>96</v>
      </c>
      <c r="P18" s="25" t="s">
        <v>120</v>
      </c>
      <c r="Q18" s="27" t="s">
        <v>173</v>
      </c>
      <c r="R18" s="25" t="s">
        <v>174</v>
      </c>
      <c r="S18" s="25" t="s">
        <v>175</v>
      </c>
      <c r="T18" s="23" t="s">
        <v>150</v>
      </c>
      <c r="U18" s="25" t="s">
        <v>66</v>
      </c>
      <c r="V18" s="25" t="s">
        <v>176</v>
      </c>
      <c r="W18" s="25" t="s">
        <v>177</v>
      </c>
      <c r="X18" s="23"/>
      <c r="Y18" s="23"/>
      <c r="Z18" s="25" t="s">
        <v>68</v>
      </c>
      <c r="AA18" s="23"/>
      <c r="AB18" s="23"/>
      <c r="AC18" s="23"/>
      <c r="AD18" s="23"/>
      <c r="AE18" s="23"/>
      <c r="AF18" s="23">
        <v>62.8</v>
      </c>
      <c r="AG18" s="23"/>
      <c r="AH18" s="23"/>
      <c r="AI18" s="23"/>
      <c r="AJ18" s="23">
        <v>3.5</v>
      </c>
      <c r="AK18" s="23">
        <v>219.8</v>
      </c>
      <c r="AL18" s="23"/>
      <c r="AM18" s="23"/>
      <c r="AN18" s="23">
        <v>219.8</v>
      </c>
      <c r="AO18" s="25">
        <v>2022</v>
      </c>
      <c r="AP18" s="23"/>
      <c r="AQ18" s="25" t="s">
        <v>112</v>
      </c>
      <c r="AR18" s="27" t="s">
        <v>173</v>
      </c>
      <c r="AS18" s="23" t="s">
        <v>73</v>
      </c>
      <c r="AT18" s="23">
        <v>2</v>
      </c>
      <c r="AU18" s="25" t="s">
        <v>85</v>
      </c>
      <c r="AV18" s="27" t="s">
        <v>126</v>
      </c>
      <c r="AW18" s="23">
        <v>2022</v>
      </c>
      <c r="BA18" s="29"/>
      <c r="BB18" s="29"/>
      <c r="BC18" s="29"/>
      <c r="BD18" s="29"/>
      <c r="BE18" s="29"/>
      <c r="BF18" s="29"/>
      <c r="BG18" s="29"/>
      <c r="BH18" s="29"/>
      <c r="BI18" s="29"/>
      <c r="BJ18" s="29"/>
      <c r="BK18" s="29"/>
      <c r="BL18" s="29"/>
      <c r="BM18" s="29"/>
    </row>
    <row r="19" spans="1:65" customFormat="1" ht="306" x14ac:dyDescent="0.25">
      <c r="A19" s="14">
        <v>15</v>
      </c>
      <c r="B19" s="25" t="s">
        <v>51</v>
      </c>
      <c r="C19" s="23"/>
      <c r="D19" s="25" t="s">
        <v>52</v>
      </c>
      <c r="E19" s="25"/>
      <c r="F19" s="25" t="s">
        <v>178</v>
      </c>
      <c r="G19" s="26" t="s">
        <v>179</v>
      </c>
      <c r="H19" s="26" t="s">
        <v>180</v>
      </c>
      <c r="I19" s="25" t="s">
        <v>181</v>
      </c>
      <c r="J19" s="23" t="s">
        <v>57</v>
      </c>
      <c r="K19" s="23"/>
      <c r="L19" s="23">
        <v>5.0999999999999996</v>
      </c>
      <c r="M19" s="25" t="s">
        <v>59</v>
      </c>
      <c r="N19" s="23"/>
      <c r="O19" s="25" t="s">
        <v>60</v>
      </c>
      <c r="P19" s="25" t="s">
        <v>97</v>
      </c>
      <c r="Q19" s="25" t="s">
        <v>139</v>
      </c>
      <c r="R19" s="25" t="s">
        <v>182</v>
      </c>
      <c r="S19" s="23" t="s">
        <v>144</v>
      </c>
      <c r="T19" s="23" t="s">
        <v>150</v>
      </c>
      <c r="U19" s="25" t="s">
        <v>66</v>
      </c>
      <c r="V19" s="25" t="s">
        <v>67</v>
      </c>
      <c r="W19" s="25" t="s">
        <v>141</v>
      </c>
      <c r="X19" s="25" t="s">
        <v>68</v>
      </c>
      <c r="Y19" s="23"/>
      <c r="Z19" s="23"/>
      <c r="AA19" s="23"/>
      <c r="AB19" s="23"/>
      <c r="AC19" s="23"/>
      <c r="AD19" s="31" t="s">
        <v>183</v>
      </c>
      <c r="AE19" s="23"/>
      <c r="AF19" s="23"/>
      <c r="AG19" s="23"/>
      <c r="AH19" s="23"/>
      <c r="AI19" s="23"/>
      <c r="AJ19" s="24" t="s">
        <v>136</v>
      </c>
      <c r="AK19" s="23">
        <v>133.5</v>
      </c>
      <c r="AL19" s="23"/>
      <c r="AM19" s="23"/>
      <c r="AN19" s="23">
        <v>133.5</v>
      </c>
      <c r="AO19" s="23">
        <v>2022</v>
      </c>
      <c r="AP19" s="25" t="s">
        <v>71</v>
      </c>
      <c r="AQ19" s="25" t="s">
        <v>72</v>
      </c>
      <c r="AR19" s="25" t="s">
        <v>139</v>
      </c>
      <c r="AS19" s="23" t="s">
        <v>73</v>
      </c>
      <c r="AT19" s="23">
        <v>1</v>
      </c>
      <c r="AU19" s="25" t="s">
        <v>184</v>
      </c>
      <c r="AV19" s="25" t="s">
        <v>139</v>
      </c>
      <c r="AW19" s="23" t="s">
        <v>76</v>
      </c>
      <c r="AX19" s="29"/>
      <c r="AY19" s="29"/>
      <c r="AZ19" s="29"/>
      <c r="BA19" s="29"/>
      <c r="BB19" s="29"/>
      <c r="BC19" s="29"/>
      <c r="BD19" s="29"/>
      <c r="BE19" s="29"/>
      <c r="BF19" s="29"/>
      <c r="BG19" s="29"/>
      <c r="BH19" s="29"/>
      <c r="BI19" s="29"/>
      <c r="BJ19" s="29"/>
      <c r="BK19" s="29"/>
      <c r="BL19" s="29"/>
      <c r="BM19" s="29"/>
    </row>
    <row r="20" spans="1:65" customFormat="1" ht="229.5" x14ac:dyDescent="0.25">
      <c r="A20" s="65">
        <v>16</v>
      </c>
      <c r="B20" s="25" t="s">
        <v>77</v>
      </c>
      <c r="C20" s="32"/>
      <c r="D20" s="31" t="s">
        <v>78</v>
      </c>
      <c r="E20" s="22"/>
      <c r="F20" s="25" t="s">
        <v>571</v>
      </c>
      <c r="G20" s="26" t="s">
        <v>538</v>
      </c>
      <c r="H20" s="34" t="s">
        <v>79</v>
      </c>
      <c r="I20" s="25" t="s">
        <v>539</v>
      </c>
      <c r="J20" s="23" t="s">
        <v>57</v>
      </c>
      <c r="K20" s="23"/>
      <c r="L20" s="25">
        <v>0</v>
      </c>
      <c r="M20" s="25" t="s">
        <v>59</v>
      </c>
      <c r="N20" s="25"/>
      <c r="O20" s="25" t="s">
        <v>60</v>
      </c>
      <c r="P20" s="25" t="s">
        <v>186</v>
      </c>
      <c r="Q20" s="25" t="s">
        <v>539</v>
      </c>
      <c r="R20" s="25" t="s">
        <v>540</v>
      </c>
      <c r="S20" s="38" t="s">
        <v>541</v>
      </c>
      <c r="T20" s="31" t="s">
        <v>542</v>
      </c>
      <c r="U20" s="25" t="s">
        <v>66</v>
      </c>
      <c r="V20" s="25"/>
      <c r="W20" s="25" t="s">
        <v>82</v>
      </c>
      <c r="X20" s="25"/>
      <c r="Y20" s="25"/>
      <c r="Z20" s="25" t="s">
        <v>68</v>
      </c>
      <c r="AA20" s="25"/>
      <c r="AB20" s="25"/>
      <c r="AC20" s="25"/>
      <c r="AD20" s="25"/>
      <c r="AE20" s="25"/>
      <c r="AF20" s="25">
        <f>22.8+87.9+20.9+69.9</f>
        <v>201.5</v>
      </c>
      <c r="AG20" s="25"/>
      <c r="AH20" s="25"/>
      <c r="AI20" s="25"/>
      <c r="AJ20" s="23">
        <v>3.5000000000000001E-3</v>
      </c>
      <c r="AK20" s="25">
        <f>0.08+0.32+0.08+0.25</f>
        <v>0.73</v>
      </c>
      <c r="AL20" s="25"/>
      <c r="AM20" s="25"/>
      <c r="AN20" s="25">
        <v>0.73</v>
      </c>
      <c r="AO20" s="24" t="s">
        <v>83</v>
      </c>
      <c r="AP20" s="25"/>
      <c r="AQ20" s="25" t="s">
        <v>84</v>
      </c>
      <c r="AR20" s="25" t="s">
        <v>543</v>
      </c>
      <c r="AS20" s="25" t="s">
        <v>73</v>
      </c>
      <c r="AT20" s="23">
        <v>2</v>
      </c>
      <c r="AU20" s="25" t="s">
        <v>85</v>
      </c>
      <c r="AV20" s="25" t="s">
        <v>185</v>
      </c>
      <c r="AW20" s="25">
        <v>2023</v>
      </c>
      <c r="AX20" s="29"/>
      <c r="AY20" s="29"/>
      <c r="AZ20" s="29"/>
      <c r="BA20" s="29"/>
      <c r="BB20" s="29"/>
      <c r="BC20" s="29"/>
      <c r="BD20" s="29"/>
      <c r="BE20" s="29"/>
      <c r="BF20" s="29"/>
      <c r="BG20" s="29"/>
      <c r="BH20" s="29"/>
      <c r="BI20" s="29"/>
      <c r="BJ20" s="29"/>
      <c r="BK20" s="29"/>
      <c r="BL20" s="29"/>
      <c r="BM20" s="29"/>
    </row>
    <row r="21" spans="1:65" customFormat="1" ht="331.5" x14ac:dyDescent="0.25">
      <c r="A21" s="14">
        <v>17</v>
      </c>
      <c r="B21" s="25" t="s">
        <v>51</v>
      </c>
      <c r="C21" s="23"/>
      <c r="D21" s="25" t="s">
        <v>52</v>
      </c>
      <c r="E21" s="25"/>
      <c r="F21" s="25" t="s">
        <v>187</v>
      </c>
      <c r="G21" s="26" t="s">
        <v>188</v>
      </c>
      <c r="H21" s="26" t="s">
        <v>189</v>
      </c>
      <c r="I21" s="25" t="s">
        <v>190</v>
      </c>
      <c r="J21" s="23" t="s">
        <v>57</v>
      </c>
      <c r="K21" s="23"/>
      <c r="L21" s="25">
        <v>10.1</v>
      </c>
      <c r="M21" s="25" t="s">
        <v>59</v>
      </c>
      <c r="N21" s="23"/>
      <c r="O21" s="25" t="s">
        <v>60</v>
      </c>
      <c r="P21" s="25" t="s">
        <v>191</v>
      </c>
      <c r="Q21" s="25" t="s">
        <v>192</v>
      </c>
      <c r="R21" s="25" t="s">
        <v>193</v>
      </c>
      <c r="S21" s="23" t="s">
        <v>194</v>
      </c>
      <c r="T21" s="23" t="s">
        <v>150</v>
      </c>
      <c r="U21" s="25" t="s">
        <v>66</v>
      </c>
      <c r="V21" s="25"/>
      <c r="W21" s="25" t="s">
        <v>82</v>
      </c>
      <c r="X21" s="40" t="s">
        <v>68</v>
      </c>
      <c r="Y21" s="23"/>
      <c r="Z21" s="23"/>
      <c r="AA21" s="23"/>
      <c r="AB21" s="23"/>
      <c r="AC21" s="23"/>
      <c r="AD21" s="25">
        <v>3</v>
      </c>
      <c r="AE21" s="23"/>
      <c r="AF21" s="23"/>
      <c r="AG21" s="23"/>
      <c r="AH21" s="23"/>
      <c r="AI21" s="23"/>
      <c r="AJ21" s="25">
        <v>60.6</v>
      </c>
      <c r="AK21" s="23">
        <v>181.8</v>
      </c>
      <c r="AL21" s="23"/>
      <c r="AM21" s="23"/>
      <c r="AN21" s="25">
        <v>181.8</v>
      </c>
      <c r="AO21" s="23">
        <v>2022</v>
      </c>
      <c r="AP21" s="25" t="s">
        <v>71</v>
      </c>
      <c r="AQ21" s="25" t="s">
        <v>72</v>
      </c>
      <c r="AR21" s="23" t="s">
        <v>192</v>
      </c>
      <c r="AS21" s="23" t="s">
        <v>73</v>
      </c>
      <c r="AT21" s="23">
        <v>1</v>
      </c>
      <c r="AU21" s="25" t="s">
        <v>195</v>
      </c>
      <c r="AV21" s="23" t="s">
        <v>192</v>
      </c>
      <c r="AW21" s="23" t="s">
        <v>76</v>
      </c>
      <c r="AX21" s="29"/>
      <c r="AY21" s="29"/>
      <c r="AZ21" s="29"/>
      <c r="BA21" s="29"/>
      <c r="BB21" s="29"/>
      <c r="BC21" s="29"/>
      <c r="BD21" s="29"/>
      <c r="BE21" s="29"/>
      <c r="BF21" s="29"/>
      <c r="BG21" s="29"/>
      <c r="BH21" s="29"/>
      <c r="BI21" s="29"/>
      <c r="BJ21" s="29"/>
      <c r="BK21" s="29"/>
      <c r="BL21" s="29"/>
      <c r="BM21" s="29"/>
    </row>
    <row r="22" spans="1:65" customFormat="1" ht="114.75" x14ac:dyDescent="0.25">
      <c r="A22" s="65">
        <v>18</v>
      </c>
      <c r="B22" s="28" t="s">
        <v>92</v>
      </c>
      <c r="C22" s="28"/>
      <c r="D22" s="41" t="s">
        <v>93</v>
      </c>
      <c r="E22" s="28"/>
      <c r="F22" s="25" t="s">
        <v>197</v>
      </c>
      <c r="G22" s="26" t="s">
        <v>198</v>
      </c>
      <c r="H22" s="42" t="s">
        <v>199</v>
      </c>
      <c r="I22" s="43" t="s">
        <v>200</v>
      </c>
      <c r="J22" s="23" t="s">
        <v>57</v>
      </c>
      <c r="K22" s="23"/>
      <c r="L22" s="28">
        <v>13.8</v>
      </c>
      <c r="M22" s="25" t="s">
        <v>59</v>
      </c>
      <c r="N22" s="28"/>
      <c r="O22" s="28" t="s">
        <v>96</v>
      </c>
      <c r="P22" s="28" t="s">
        <v>196</v>
      </c>
      <c r="Q22" s="43" t="s">
        <v>200</v>
      </c>
      <c r="R22" s="44" t="s">
        <v>201</v>
      </c>
      <c r="S22" s="44" t="s">
        <v>202</v>
      </c>
      <c r="T22" s="44" t="s">
        <v>203</v>
      </c>
      <c r="U22" s="25" t="s">
        <v>66</v>
      </c>
      <c r="V22" s="25"/>
      <c r="W22" s="25" t="s">
        <v>82</v>
      </c>
      <c r="X22" s="28"/>
      <c r="Y22" s="28"/>
      <c r="Z22" s="25" t="s">
        <v>68</v>
      </c>
      <c r="AA22" s="28"/>
      <c r="AB22" s="28"/>
      <c r="AC22" s="28"/>
      <c r="AD22" s="28"/>
      <c r="AE22" s="28"/>
      <c r="AF22" s="28">
        <v>22.78</v>
      </c>
      <c r="AG22" s="28"/>
      <c r="AH22" s="28"/>
      <c r="AI22" s="28"/>
      <c r="AJ22" s="28">
        <v>3.5</v>
      </c>
      <c r="AK22" s="28">
        <f>AF22*AJ22</f>
        <v>79.73</v>
      </c>
      <c r="AL22" s="28"/>
      <c r="AM22" s="28"/>
      <c r="AN22" s="28">
        <v>79.73</v>
      </c>
      <c r="AO22" s="25">
        <v>2022</v>
      </c>
      <c r="AP22" s="28"/>
      <c r="AQ22" s="44" t="s">
        <v>204</v>
      </c>
      <c r="AR22" s="45" t="s">
        <v>200</v>
      </c>
      <c r="AS22" s="28" t="s">
        <v>73</v>
      </c>
      <c r="AT22" s="28">
        <v>2</v>
      </c>
      <c r="AU22" s="25" t="s">
        <v>85</v>
      </c>
      <c r="AV22" s="45" t="s">
        <v>200</v>
      </c>
      <c r="AW22" s="28">
        <v>2023</v>
      </c>
      <c r="AX22" s="29"/>
      <c r="AY22" s="29"/>
      <c r="AZ22" s="29"/>
      <c r="BA22" s="29"/>
      <c r="BB22" s="29"/>
      <c r="BC22" s="29"/>
      <c r="BD22" s="29"/>
      <c r="BE22" s="29"/>
      <c r="BF22" s="29"/>
      <c r="BG22" s="29"/>
      <c r="BH22" s="29"/>
      <c r="BI22" s="29"/>
      <c r="BJ22" s="29"/>
      <c r="BK22" s="29"/>
      <c r="BL22" s="29"/>
      <c r="BM22" s="29"/>
    </row>
    <row r="23" spans="1:65" customFormat="1" ht="102" x14ac:dyDescent="0.25">
      <c r="A23" s="14">
        <v>19</v>
      </c>
      <c r="B23" s="23" t="s">
        <v>92</v>
      </c>
      <c r="C23" s="23"/>
      <c r="D23" s="24" t="s">
        <v>93</v>
      </c>
      <c r="E23" s="23"/>
      <c r="F23" s="25" t="s">
        <v>207</v>
      </c>
      <c r="G23" s="26" t="s">
        <v>94</v>
      </c>
      <c r="H23" s="26" t="s">
        <v>208</v>
      </c>
      <c r="I23" s="27" t="s">
        <v>209</v>
      </c>
      <c r="J23" s="23" t="s">
        <v>57</v>
      </c>
      <c r="K23" s="23"/>
      <c r="L23" s="23">
        <f>5.1+7.1</f>
        <v>12.2</v>
      </c>
      <c r="M23" s="25" t="s">
        <v>59</v>
      </c>
      <c r="N23" s="23"/>
      <c r="O23" s="25" t="s">
        <v>96</v>
      </c>
      <c r="P23" s="25" t="s">
        <v>210</v>
      </c>
      <c r="Q23" s="27" t="s">
        <v>209</v>
      </c>
      <c r="R23" s="23" t="s">
        <v>211</v>
      </c>
      <c r="S23" s="25" t="s">
        <v>212</v>
      </c>
      <c r="T23" s="23" t="s">
        <v>111</v>
      </c>
      <c r="U23" s="25" t="s">
        <v>66</v>
      </c>
      <c r="V23" s="25"/>
      <c r="W23" s="25" t="s">
        <v>82</v>
      </c>
      <c r="X23" s="23"/>
      <c r="Y23" s="23"/>
      <c r="Z23" s="23" t="s">
        <v>68</v>
      </c>
      <c r="AA23" s="23"/>
      <c r="AB23" s="23"/>
      <c r="AC23" s="23"/>
      <c r="AD23" s="23"/>
      <c r="AE23" s="23"/>
      <c r="AF23" s="23">
        <v>45.5</v>
      </c>
      <c r="AG23" s="23"/>
      <c r="AH23" s="23"/>
      <c r="AI23" s="23"/>
      <c r="AJ23" s="23">
        <v>3.5</v>
      </c>
      <c r="AK23" s="23">
        <v>159.25</v>
      </c>
      <c r="AL23" s="23"/>
      <c r="AM23" s="23"/>
      <c r="AN23" s="23">
        <v>159.25</v>
      </c>
      <c r="AO23" s="25">
        <v>2022</v>
      </c>
      <c r="AP23" s="23"/>
      <c r="AQ23" s="25" t="s">
        <v>213</v>
      </c>
      <c r="AR23" s="27" t="s">
        <v>209</v>
      </c>
      <c r="AS23" s="23" t="s">
        <v>73</v>
      </c>
      <c r="AT23" s="23">
        <v>2</v>
      </c>
      <c r="AU23" s="25" t="s">
        <v>85</v>
      </c>
      <c r="AV23" s="27" t="s">
        <v>209</v>
      </c>
      <c r="AW23" s="23">
        <v>2023</v>
      </c>
      <c r="AX23" s="29"/>
      <c r="AY23" s="29"/>
      <c r="AZ23" s="29"/>
      <c r="BA23" s="29"/>
      <c r="BB23" s="29"/>
      <c r="BC23" s="29"/>
      <c r="BD23" s="29"/>
      <c r="BE23" s="29"/>
      <c r="BF23" s="29"/>
      <c r="BG23" s="29"/>
      <c r="BH23" s="29"/>
      <c r="BI23" s="29"/>
      <c r="BJ23" s="29"/>
      <c r="BK23" s="29"/>
      <c r="BL23" s="29"/>
      <c r="BM23" s="29"/>
    </row>
    <row r="24" spans="1:65" customFormat="1" ht="140.25" x14ac:dyDescent="0.25">
      <c r="A24" s="65">
        <v>20</v>
      </c>
      <c r="B24" s="23" t="s">
        <v>92</v>
      </c>
      <c r="C24" s="23"/>
      <c r="D24" s="24" t="s">
        <v>93</v>
      </c>
      <c r="E24" s="23"/>
      <c r="F24" s="44" t="s">
        <v>214</v>
      </c>
      <c r="G24" s="26" t="s">
        <v>215</v>
      </c>
      <c r="H24" s="46" t="s">
        <v>216</v>
      </c>
      <c r="I24" s="27" t="s">
        <v>205</v>
      </c>
      <c r="J24" s="23" t="s">
        <v>57</v>
      </c>
      <c r="K24" s="23"/>
      <c r="L24" s="23">
        <v>9.5</v>
      </c>
      <c r="M24" s="25" t="s">
        <v>59</v>
      </c>
      <c r="N24" s="23"/>
      <c r="O24" s="25" t="s">
        <v>96</v>
      </c>
      <c r="P24" s="25" t="s">
        <v>217</v>
      </c>
      <c r="Q24" s="27" t="s">
        <v>205</v>
      </c>
      <c r="R24" s="25" t="s">
        <v>218</v>
      </c>
      <c r="S24" s="25" t="s">
        <v>219</v>
      </c>
      <c r="T24" s="44" t="s">
        <v>220</v>
      </c>
      <c r="U24" s="25" t="s">
        <v>66</v>
      </c>
      <c r="V24" s="25"/>
      <c r="W24" s="25" t="s">
        <v>82</v>
      </c>
      <c r="X24" s="23"/>
      <c r="Y24" s="23"/>
      <c r="Z24" s="23" t="s">
        <v>68</v>
      </c>
      <c r="AA24" s="23"/>
      <c r="AB24" s="23"/>
      <c r="AC24" s="23"/>
      <c r="AD24" s="23"/>
      <c r="AE24" s="23"/>
      <c r="AF24" s="23">
        <v>29</v>
      </c>
      <c r="AG24" s="23"/>
      <c r="AH24" s="23"/>
      <c r="AI24" s="23"/>
      <c r="AJ24" s="23">
        <v>3.5</v>
      </c>
      <c r="AK24" s="23">
        <v>101.5</v>
      </c>
      <c r="AL24" s="23"/>
      <c r="AM24" s="23"/>
      <c r="AN24" s="23">
        <v>101.5</v>
      </c>
      <c r="AO24" s="25">
        <v>2022</v>
      </c>
      <c r="AP24" s="23"/>
      <c r="AQ24" s="25" t="s">
        <v>213</v>
      </c>
      <c r="AR24" s="27" t="s">
        <v>205</v>
      </c>
      <c r="AS24" s="23" t="s">
        <v>73</v>
      </c>
      <c r="AT24" s="23">
        <v>1</v>
      </c>
      <c r="AU24" s="25" t="s">
        <v>85</v>
      </c>
      <c r="AV24" s="27" t="s">
        <v>205</v>
      </c>
      <c r="AW24" s="23">
        <v>2023</v>
      </c>
      <c r="AX24" s="29"/>
      <c r="AY24" s="29"/>
      <c r="AZ24" s="29"/>
      <c r="BA24" s="29"/>
      <c r="BB24" s="29"/>
      <c r="BC24" s="29"/>
      <c r="BD24" s="29"/>
      <c r="BE24" s="29"/>
      <c r="BF24" s="29"/>
      <c r="BG24" s="29"/>
      <c r="BH24" s="29"/>
      <c r="BI24" s="29"/>
      <c r="BJ24" s="29"/>
      <c r="BK24" s="29"/>
      <c r="BL24" s="29"/>
      <c r="BM24" s="29"/>
    </row>
    <row r="25" spans="1:65" customFormat="1" ht="76.5" x14ac:dyDescent="0.25">
      <c r="A25" s="14">
        <v>21</v>
      </c>
      <c r="B25" s="23" t="s">
        <v>92</v>
      </c>
      <c r="C25" s="23"/>
      <c r="D25" s="24" t="s">
        <v>93</v>
      </c>
      <c r="E25" s="23"/>
      <c r="F25" s="25" t="s">
        <v>222</v>
      </c>
      <c r="G25" s="26" t="s">
        <v>223</v>
      </c>
      <c r="H25" s="46" t="s">
        <v>224</v>
      </c>
      <c r="I25" s="27" t="s">
        <v>562</v>
      </c>
      <c r="J25" s="23" t="s">
        <v>57</v>
      </c>
      <c r="K25" s="23"/>
      <c r="L25" s="23">
        <v>6.5</v>
      </c>
      <c r="M25" s="25" t="s">
        <v>59</v>
      </c>
      <c r="N25" s="23"/>
      <c r="O25" s="25" t="s">
        <v>96</v>
      </c>
      <c r="P25" s="25" t="s">
        <v>210</v>
      </c>
      <c r="Q25" s="27" t="s">
        <v>225</v>
      </c>
      <c r="R25" s="23" t="s">
        <v>226</v>
      </c>
      <c r="S25" s="25" t="s">
        <v>227</v>
      </c>
      <c r="T25" s="23" t="s">
        <v>150</v>
      </c>
      <c r="U25" s="25" t="s">
        <v>66</v>
      </c>
      <c r="V25" s="25"/>
      <c r="W25" s="25" t="s">
        <v>82</v>
      </c>
      <c r="X25" s="23"/>
      <c r="Y25" s="23"/>
      <c r="Z25" s="25" t="s">
        <v>68</v>
      </c>
      <c r="AA25" s="23"/>
      <c r="AB25" s="23"/>
      <c r="AC25" s="23"/>
      <c r="AD25" s="23"/>
      <c r="AE25" s="23"/>
      <c r="AF25" s="23">
        <v>4.5</v>
      </c>
      <c r="AG25" s="23"/>
      <c r="AH25" s="23"/>
      <c r="AI25" s="23"/>
      <c r="AJ25" s="23">
        <v>2.5</v>
      </c>
      <c r="AK25" s="23">
        <v>11.3</v>
      </c>
      <c r="AL25" s="23"/>
      <c r="AM25" s="23"/>
      <c r="AN25" s="23">
        <v>11.3</v>
      </c>
      <c r="AO25" s="25">
        <v>2022</v>
      </c>
      <c r="AP25" s="23"/>
      <c r="AQ25" s="25" t="s">
        <v>112</v>
      </c>
      <c r="AR25" s="27" t="s">
        <v>225</v>
      </c>
      <c r="AS25" s="23" t="s">
        <v>73</v>
      </c>
      <c r="AT25" s="23">
        <v>2</v>
      </c>
      <c r="AU25" s="25" t="s">
        <v>85</v>
      </c>
      <c r="AV25" s="27" t="s">
        <v>225</v>
      </c>
      <c r="AW25" s="23">
        <v>2023</v>
      </c>
      <c r="AX25" s="29"/>
      <c r="AY25" s="29"/>
      <c r="AZ25" s="29"/>
      <c r="BA25" s="29"/>
      <c r="BB25" s="29"/>
      <c r="BC25" s="29"/>
      <c r="BD25" s="29"/>
      <c r="BE25" s="29"/>
      <c r="BF25" s="29"/>
      <c r="BG25" s="29"/>
      <c r="BH25" s="29"/>
      <c r="BI25" s="29"/>
      <c r="BJ25" s="29"/>
      <c r="BK25" s="29"/>
      <c r="BL25" s="29"/>
      <c r="BM25" s="29"/>
    </row>
    <row r="26" spans="1:65" customFormat="1" ht="76.5" x14ac:dyDescent="0.25">
      <c r="A26" s="65">
        <v>22</v>
      </c>
      <c r="B26" s="23" t="s">
        <v>92</v>
      </c>
      <c r="C26" s="23"/>
      <c r="D26" s="24" t="s">
        <v>93</v>
      </c>
      <c r="E26" s="23"/>
      <c r="F26" s="25" t="s">
        <v>228</v>
      </c>
      <c r="G26" s="26" t="s">
        <v>223</v>
      </c>
      <c r="H26" s="46" t="s">
        <v>229</v>
      </c>
      <c r="I26" s="27" t="s">
        <v>562</v>
      </c>
      <c r="J26" s="23" t="s">
        <v>57</v>
      </c>
      <c r="K26" s="23"/>
      <c r="L26" s="23">
        <v>6.5</v>
      </c>
      <c r="M26" s="25" t="s">
        <v>59</v>
      </c>
      <c r="N26" s="23"/>
      <c r="O26" s="25" t="s">
        <v>96</v>
      </c>
      <c r="P26" s="25" t="s">
        <v>210</v>
      </c>
      <c r="Q26" s="27" t="s">
        <v>225</v>
      </c>
      <c r="R26" s="23" t="s">
        <v>230</v>
      </c>
      <c r="S26" s="25" t="s">
        <v>231</v>
      </c>
      <c r="T26" s="23" t="s">
        <v>150</v>
      </c>
      <c r="U26" s="25" t="s">
        <v>66</v>
      </c>
      <c r="V26" s="25"/>
      <c r="W26" s="25" t="s">
        <v>82</v>
      </c>
      <c r="X26" s="23"/>
      <c r="Y26" s="23"/>
      <c r="Z26" s="25" t="s">
        <v>68</v>
      </c>
      <c r="AA26" s="23"/>
      <c r="AB26" s="23"/>
      <c r="AC26" s="23"/>
      <c r="AD26" s="23"/>
      <c r="AE26" s="23"/>
      <c r="AF26" s="23">
        <v>5.8</v>
      </c>
      <c r="AG26" s="23"/>
      <c r="AH26" s="23"/>
      <c r="AI26" s="23"/>
      <c r="AJ26" s="23">
        <v>2.5</v>
      </c>
      <c r="AK26" s="23">
        <v>14.5</v>
      </c>
      <c r="AL26" s="23"/>
      <c r="AM26" s="23"/>
      <c r="AN26" s="23">
        <v>14.5</v>
      </c>
      <c r="AO26" s="25">
        <v>2022</v>
      </c>
      <c r="AP26" s="28"/>
      <c r="AQ26" s="25" t="s">
        <v>112</v>
      </c>
      <c r="AR26" s="43" t="s">
        <v>225</v>
      </c>
      <c r="AS26" s="28" t="s">
        <v>73</v>
      </c>
      <c r="AT26" s="28">
        <v>2</v>
      </c>
      <c r="AU26" s="25" t="s">
        <v>85</v>
      </c>
      <c r="AV26" s="43" t="s">
        <v>225</v>
      </c>
      <c r="AW26" s="28">
        <v>2022</v>
      </c>
      <c r="AX26" s="29"/>
      <c r="AY26" s="29"/>
      <c r="AZ26" s="29"/>
      <c r="BA26" s="29"/>
      <c r="BB26" s="29"/>
      <c r="BC26" s="29"/>
      <c r="BD26" s="29"/>
      <c r="BE26" s="29"/>
      <c r="BF26" s="29"/>
      <c r="BG26" s="29"/>
      <c r="BH26" s="29"/>
      <c r="BI26" s="29"/>
      <c r="BJ26" s="29"/>
      <c r="BK26" s="29"/>
      <c r="BL26" s="29"/>
      <c r="BM26" s="29"/>
    </row>
    <row r="27" spans="1:65" customFormat="1" ht="242.25" x14ac:dyDescent="0.25">
      <c r="A27" s="14">
        <v>23</v>
      </c>
      <c r="B27" s="25" t="s">
        <v>77</v>
      </c>
      <c r="C27" s="32"/>
      <c r="D27" s="31" t="s">
        <v>78</v>
      </c>
      <c r="E27" s="22"/>
      <c r="F27" s="25" t="s">
        <v>546</v>
      </c>
      <c r="G27" s="26" t="s">
        <v>547</v>
      </c>
      <c r="H27" s="34" t="s">
        <v>79</v>
      </c>
      <c r="I27" s="25" t="s">
        <v>563</v>
      </c>
      <c r="J27" s="23" t="s">
        <v>57</v>
      </c>
      <c r="K27" s="23"/>
      <c r="L27" s="25">
        <v>0</v>
      </c>
      <c r="M27" s="25" t="s">
        <v>59</v>
      </c>
      <c r="N27" s="25"/>
      <c r="O27" s="25" t="s">
        <v>60</v>
      </c>
      <c r="P27" s="25" t="s">
        <v>233</v>
      </c>
      <c r="Q27" s="25" t="s">
        <v>548</v>
      </c>
      <c r="R27" s="25" t="s">
        <v>549</v>
      </c>
      <c r="S27" s="25" t="s">
        <v>550</v>
      </c>
      <c r="T27" s="31" t="s">
        <v>551</v>
      </c>
      <c r="U27" s="25"/>
      <c r="V27" s="25"/>
      <c r="W27" s="25"/>
      <c r="X27" s="25"/>
      <c r="Y27" s="25"/>
      <c r="Z27" s="25" t="s">
        <v>68</v>
      </c>
      <c r="AA27" s="25"/>
      <c r="AB27" s="25"/>
      <c r="AC27" s="25"/>
      <c r="AD27" s="25"/>
      <c r="AE27" s="25"/>
      <c r="AF27" s="25">
        <v>394.4</v>
      </c>
      <c r="AG27" s="25"/>
      <c r="AH27" s="25"/>
      <c r="AI27" s="25"/>
      <c r="AJ27" s="23">
        <v>3.5000000000000001E-3</v>
      </c>
      <c r="AK27" s="25">
        <v>1.42</v>
      </c>
      <c r="AL27" s="25"/>
      <c r="AM27" s="25"/>
      <c r="AN27" s="25">
        <v>1.42</v>
      </c>
      <c r="AO27" s="24" t="s">
        <v>83</v>
      </c>
      <c r="AP27" s="25"/>
      <c r="AQ27" s="25" t="s">
        <v>84</v>
      </c>
      <c r="AR27" s="25" t="s">
        <v>548</v>
      </c>
      <c r="AS27" s="25" t="s">
        <v>73</v>
      </c>
      <c r="AT27" s="23">
        <v>2</v>
      </c>
      <c r="AU27" s="25" t="s">
        <v>85</v>
      </c>
      <c r="AV27" s="25" t="s">
        <v>548</v>
      </c>
      <c r="AW27" s="25">
        <v>2023</v>
      </c>
      <c r="AX27" s="29"/>
      <c r="AY27" s="29"/>
      <c r="AZ27" s="29"/>
      <c r="BA27" s="29"/>
      <c r="BB27" s="29"/>
      <c r="BC27" s="29"/>
      <c r="BD27" s="29"/>
      <c r="BE27" s="29"/>
      <c r="BF27" s="29"/>
      <c r="BG27" s="29"/>
      <c r="BH27" s="29"/>
      <c r="BI27" s="29"/>
      <c r="BJ27" s="29"/>
      <c r="BK27" s="29"/>
      <c r="BL27" s="29"/>
      <c r="BM27" s="29"/>
    </row>
    <row r="28" spans="1:65" customFormat="1" ht="216.75" x14ac:dyDescent="0.25">
      <c r="A28" s="65">
        <v>24</v>
      </c>
      <c r="B28" s="25" t="s">
        <v>92</v>
      </c>
      <c r="C28" s="25"/>
      <c r="D28" s="47" t="s">
        <v>234</v>
      </c>
      <c r="E28" s="25"/>
      <c r="F28" s="25" t="s">
        <v>235</v>
      </c>
      <c r="G28" s="26" t="s">
        <v>236</v>
      </c>
      <c r="H28" s="26" t="s">
        <v>237</v>
      </c>
      <c r="I28" s="27" t="s">
        <v>232</v>
      </c>
      <c r="J28" s="23" t="s">
        <v>57</v>
      </c>
      <c r="K28" s="23"/>
      <c r="L28" s="25">
        <v>17.399999999999999</v>
      </c>
      <c r="M28" s="25" t="s">
        <v>59</v>
      </c>
      <c r="N28" s="25"/>
      <c r="O28" s="25" t="s">
        <v>60</v>
      </c>
      <c r="P28" s="25" t="s">
        <v>206</v>
      </c>
      <c r="Q28" s="27" t="s">
        <v>232</v>
      </c>
      <c r="R28" s="25" t="s">
        <v>238</v>
      </c>
      <c r="S28" s="25" t="s">
        <v>239</v>
      </c>
      <c r="T28" s="25" t="s">
        <v>124</v>
      </c>
      <c r="U28" s="25" t="s">
        <v>66</v>
      </c>
      <c r="V28" s="25"/>
      <c r="W28" s="25" t="s">
        <v>82</v>
      </c>
      <c r="X28" s="25"/>
      <c r="Y28" s="25"/>
      <c r="Z28" s="25" t="s">
        <v>68</v>
      </c>
      <c r="AA28" s="25"/>
      <c r="AB28" s="25"/>
      <c r="AC28" s="25"/>
      <c r="AD28" s="25"/>
      <c r="AE28" s="25"/>
      <c r="AF28" s="48">
        <v>19.100000000000001</v>
      </c>
      <c r="AG28" s="25"/>
      <c r="AH28" s="25"/>
      <c r="AI28" s="25"/>
      <c r="AJ28" s="48">
        <v>3.5</v>
      </c>
      <c r="AK28" s="48">
        <v>66.900000000000006</v>
      </c>
      <c r="AL28" s="48"/>
      <c r="AM28" s="48"/>
      <c r="AN28" s="48">
        <v>66.900000000000006</v>
      </c>
      <c r="AO28" s="25">
        <v>2022</v>
      </c>
      <c r="AP28" s="36" t="s">
        <v>240</v>
      </c>
      <c r="AQ28" s="25" t="s">
        <v>213</v>
      </c>
      <c r="AR28" s="27" t="s">
        <v>232</v>
      </c>
      <c r="AS28" s="25" t="s">
        <v>73</v>
      </c>
      <c r="AT28" s="25">
        <v>1</v>
      </c>
      <c r="AU28" s="25" t="s">
        <v>241</v>
      </c>
      <c r="AV28" s="27" t="s">
        <v>242</v>
      </c>
      <c r="AW28" s="25" t="s">
        <v>243</v>
      </c>
      <c r="AX28" s="29"/>
      <c r="AY28" s="29"/>
      <c r="AZ28" s="29"/>
      <c r="BA28" s="29"/>
      <c r="BB28" s="29"/>
      <c r="BC28" s="29"/>
      <c r="BD28" s="29"/>
      <c r="BE28" s="29"/>
      <c r="BF28" s="29"/>
      <c r="BG28" s="29"/>
      <c r="BH28" s="29"/>
      <c r="BI28" s="29"/>
      <c r="BJ28" s="29"/>
      <c r="BK28" s="29"/>
      <c r="BL28" s="29"/>
      <c r="BM28" s="29"/>
    </row>
    <row r="29" spans="1:65" customFormat="1" ht="306" x14ac:dyDescent="0.25">
      <c r="A29" s="14">
        <v>25</v>
      </c>
      <c r="B29" s="25" t="s">
        <v>51</v>
      </c>
      <c r="C29" s="23"/>
      <c r="D29" s="25" t="s">
        <v>52</v>
      </c>
      <c r="E29" s="25"/>
      <c r="F29" s="25" t="s">
        <v>244</v>
      </c>
      <c r="G29" s="26" t="s">
        <v>245</v>
      </c>
      <c r="H29" s="26" t="s">
        <v>246</v>
      </c>
      <c r="I29" s="23" t="s">
        <v>247</v>
      </c>
      <c r="J29" s="23" t="s">
        <v>57</v>
      </c>
      <c r="K29" s="23"/>
      <c r="L29" s="24" t="s">
        <v>248</v>
      </c>
      <c r="M29" s="25" t="s">
        <v>59</v>
      </c>
      <c r="N29" s="23"/>
      <c r="O29" s="25" t="s">
        <v>60</v>
      </c>
      <c r="P29" s="25" t="s">
        <v>206</v>
      </c>
      <c r="Q29" s="25" t="s">
        <v>249</v>
      </c>
      <c r="R29" s="25" t="s">
        <v>250</v>
      </c>
      <c r="S29" s="23" t="s">
        <v>251</v>
      </c>
      <c r="T29" s="31" t="s">
        <v>65</v>
      </c>
      <c r="U29" s="25" t="s">
        <v>66</v>
      </c>
      <c r="V29" s="25"/>
      <c r="W29" s="25" t="s">
        <v>82</v>
      </c>
      <c r="X29" s="25" t="s">
        <v>68</v>
      </c>
      <c r="Y29" s="23"/>
      <c r="Z29" s="23"/>
      <c r="AA29" s="23"/>
      <c r="AB29" s="23"/>
      <c r="AC29" s="23"/>
      <c r="AD29" s="25">
        <v>0.7</v>
      </c>
      <c r="AE29" s="23"/>
      <c r="AF29" s="23"/>
      <c r="AG29" s="23"/>
      <c r="AH29" s="23"/>
      <c r="AI29" s="23"/>
      <c r="AJ29" s="24" t="s">
        <v>252</v>
      </c>
      <c r="AK29" s="23">
        <v>19.2</v>
      </c>
      <c r="AL29" s="23"/>
      <c r="AM29" s="23"/>
      <c r="AN29" s="23">
        <v>19.2</v>
      </c>
      <c r="AO29" s="23">
        <v>2022</v>
      </c>
      <c r="AP29" s="25" t="s">
        <v>71</v>
      </c>
      <c r="AQ29" s="25" t="s">
        <v>72</v>
      </c>
      <c r="AR29" s="25" t="s">
        <v>253</v>
      </c>
      <c r="AS29" s="23" t="s">
        <v>73</v>
      </c>
      <c r="AT29" s="23" t="s">
        <v>254</v>
      </c>
      <c r="AU29" s="25" t="s">
        <v>255</v>
      </c>
      <c r="AV29" s="25" t="s">
        <v>249</v>
      </c>
      <c r="AW29" s="23" t="s">
        <v>76</v>
      </c>
      <c r="AX29" s="29"/>
      <c r="AY29" s="29"/>
      <c r="AZ29" s="29"/>
      <c r="BA29" s="29"/>
      <c r="BB29" s="29"/>
      <c r="BC29" s="29"/>
      <c r="BD29" s="29"/>
      <c r="BE29" s="29"/>
      <c r="BF29" s="29"/>
      <c r="BG29" s="29"/>
      <c r="BH29" s="29"/>
      <c r="BI29" s="29"/>
      <c r="BJ29" s="29"/>
      <c r="BK29" s="29"/>
      <c r="BL29" s="29"/>
      <c r="BM29" s="29"/>
    </row>
    <row r="30" spans="1:65" customFormat="1" ht="318.75" x14ac:dyDescent="0.25">
      <c r="A30" s="65">
        <v>26</v>
      </c>
      <c r="B30" s="25" t="s">
        <v>51</v>
      </c>
      <c r="C30" s="23"/>
      <c r="D30" s="25" t="s">
        <v>52</v>
      </c>
      <c r="E30" s="25"/>
      <c r="F30" s="25" t="s">
        <v>256</v>
      </c>
      <c r="G30" s="26" t="s">
        <v>257</v>
      </c>
      <c r="H30" s="26" t="s">
        <v>258</v>
      </c>
      <c r="I30" s="25" t="s">
        <v>259</v>
      </c>
      <c r="J30" s="23" t="s">
        <v>57</v>
      </c>
      <c r="K30" s="23"/>
      <c r="L30" s="23">
        <v>43.9</v>
      </c>
      <c r="M30" s="25" t="s">
        <v>59</v>
      </c>
      <c r="N30" s="23"/>
      <c r="O30" s="25" t="s">
        <v>60</v>
      </c>
      <c r="P30" s="25" t="s">
        <v>233</v>
      </c>
      <c r="Q30" s="25" t="s">
        <v>260</v>
      </c>
      <c r="R30" s="25" t="s">
        <v>261</v>
      </c>
      <c r="S30" s="23" t="s">
        <v>262</v>
      </c>
      <c r="T30" s="31" t="s">
        <v>65</v>
      </c>
      <c r="U30" s="25" t="s">
        <v>66</v>
      </c>
      <c r="V30" s="25"/>
      <c r="W30" s="25" t="s">
        <v>82</v>
      </c>
      <c r="X30" s="25" t="s">
        <v>68</v>
      </c>
      <c r="Y30" s="23"/>
      <c r="Z30" s="23"/>
      <c r="AA30" s="31"/>
      <c r="AB30" s="23"/>
      <c r="AC30" s="23"/>
      <c r="AD30" s="31" t="s">
        <v>263</v>
      </c>
      <c r="AE30" s="23"/>
      <c r="AF30" s="23"/>
      <c r="AG30" s="23"/>
      <c r="AH30" s="23"/>
      <c r="AI30" s="23"/>
      <c r="AJ30" s="23">
        <v>60</v>
      </c>
      <c r="AK30" s="23">
        <v>790.8</v>
      </c>
      <c r="AL30" s="23"/>
      <c r="AM30" s="23"/>
      <c r="AN30" s="23">
        <v>790.8</v>
      </c>
      <c r="AO30" s="23">
        <v>2022</v>
      </c>
      <c r="AP30" s="25" t="s">
        <v>71</v>
      </c>
      <c r="AQ30" s="25" t="s">
        <v>72</v>
      </c>
      <c r="AR30" s="25" t="s">
        <v>260</v>
      </c>
      <c r="AS30" s="23" t="s">
        <v>73</v>
      </c>
      <c r="AT30" s="23">
        <v>1</v>
      </c>
      <c r="AU30" s="25" t="s">
        <v>264</v>
      </c>
      <c r="AV30" s="25" t="s">
        <v>260</v>
      </c>
      <c r="AW30" s="23" t="s">
        <v>76</v>
      </c>
      <c r="AX30" s="29"/>
      <c r="AY30" s="29"/>
      <c r="AZ30" s="29"/>
      <c r="BA30" s="29"/>
      <c r="BB30" s="29"/>
      <c r="BC30" s="29"/>
      <c r="BD30" s="29"/>
      <c r="BE30" s="29"/>
      <c r="BF30" s="29"/>
      <c r="BG30" s="29"/>
      <c r="BH30" s="29"/>
      <c r="BI30" s="29"/>
      <c r="BJ30" s="29"/>
      <c r="BK30" s="29"/>
      <c r="BL30" s="29"/>
      <c r="BM30" s="29"/>
    </row>
    <row r="31" spans="1:65" customFormat="1" ht="127.5" x14ac:dyDescent="0.25">
      <c r="A31" s="14">
        <v>27</v>
      </c>
      <c r="B31" s="25" t="s">
        <v>92</v>
      </c>
      <c r="C31" s="25"/>
      <c r="D31" s="47" t="s">
        <v>234</v>
      </c>
      <c r="E31" s="49"/>
      <c r="F31" s="25" t="s">
        <v>266</v>
      </c>
      <c r="G31" s="26" t="s">
        <v>267</v>
      </c>
      <c r="H31" s="26" t="s">
        <v>268</v>
      </c>
      <c r="I31" s="27" t="s">
        <v>564</v>
      </c>
      <c r="J31" s="23" t="s">
        <v>57</v>
      </c>
      <c r="K31" s="23"/>
      <c r="L31" s="23">
        <f>21.9+35.7+17.4</f>
        <v>75</v>
      </c>
      <c r="M31" s="25" t="s">
        <v>59</v>
      </c>
      <c r="N31" s="23"/>
      <c r="O31" s="25" t="s">
        <v>96</v>
      </c>
      <c r="P31" s="25" t="s">
        <v>269</v>
      </c>
      <c r="Q31" s="27" t="s">
        <v>270</v>
      </c>
      <c r="R31" s="25" t="s">
        <v>271</v>
      </c>
      <c r="S31" s="25" t="s">
        <v>272</v>
      </c>
      <c r="T31" s="25" t="s">
        <v>273</v>
      </c>
      <c r="U31" s="25" t="s">
        <v>66</v>
      </c>
      <c r="V31" s="25"/>
      <c r="W31" s="25" t="s">
        <v>82</v>
      </c>
      <c r="X31" s="23"/>
      <c r="Y31" s="23"/>
      <c r="Z31" s="25" t="s">
        <v>68</v>
      </c>
      <c r="AA31" s="23"/>
      <c r="AB31" s="23"/>
      <c r="AC31" s="23"/>
      <c r="AD31" s="23"/>
      <c r="AE31" s="23"/>
      <c r="AF31" s="23">
        <v>44</v>
      </c>
      <c r="AG31" s="23"/>
      <c r="AH31" s="23"/>
      <c r="AI31" s="23"/>
      <c r="AJ31" s="23">
        <v>3.5</v>
      </c>
      <c r="AK31" s="23">
        <v>154</v>
      </c>
      <c r="AL31" s="23"/>
      <c r="AM31" s="23"/>
      <c r="AN31" s="23">
        <v>154</v>
      </c>
      <c r="AO31" s="25">
        <v>2022</v>
      </c>
      <c r="AP31" s="36" t="s">
        <v>240</v>
      </c>
      <c r="AQ31" s="25" t="s">
        <v>213</v>
      </c>
      <c r="AR31" s="27" t="s">
        <v>274</v>
      </c>
      <c r="AS31" s="25" t="s">
        <v>73</v>
      </c>
      <c r="AT31" s="25">
        <v>1</v>
      </c>
      <c r="AU31" s="25" t="s">
        <v>241</v>
      </c>
      <c r="AV31" s="27" t="s">
        <v>242</v>
      </c>
      <c r="AW31" s="25" t="s">
        <v>243</v>
      </c>
      <c r="AX31" s="29"/>
      <c r="AY31" s="29"/>
      <c r="AZ31" s="29"/>
      <c r="BA31" s="29"/>
      <c r="BB31" s="29"/>
      <c r="BC31" s="29"/>
      <c r="BD31" s="29"/>
      <c r="BE31" s="29"/>
      <c r="BF31" s="29"/>
      <c r="BG31" s="29"/>
      <c r="BH31" s="29"/>
      <c r="BI31" s="29"/>
      <c r="BJ31" s="29"/>
      <c r="BK31" s="29"/>
      <c r="BL31" s="29"/>
      <c r="BM31" s="29"/>
    </row>
    <row r="32" spans="1:65" customFormat="1" ht="318.75" x14ac:dyDescent="0.25">
      <c r="A32" s="65">
        <v>28</v>
      </c>
      <c r="B32" s="25" t="s">
        <v>92</v>
      </c>
      <c r="C32" s="25"/>
      <c r="D32" s="47" t="s">
        <v>234</v>
      </c>
      <c r="E32" s="49"/>
      <c r="F32" s="25" t="s">
        <v>275</v>
      </c>
      <c r="G32" s="26" t="s">
        <v>276</v>
      </c>
      <c r="H32" s="26" t="s">
        <v>277</v>
      </c>
      <c r="I32" s="27" t="s">
        <v>265</v>
      </c>
      <c r="J32" s="23" t="s">
        <v>57</v>
      </c>
      <c r="K32" s="23"/>
      <c r="L32" s="23">
        <v>5.5</v>
      </c>
      <c r="M32" s="25" t="s">
        <v>59</v>
      </c>
      <c r="N32" s="23"/>
      <c r="O32" s="25" t="s">
        <v>60</v>
      </c>
      <c r="P32" s="25" t="s">
        <v>206</v>
      </c>
      <c r="Q32" s="27" t="s">
        <v>265</v>
      </c>
      <c r="R32" s="25" t="s">
        <v>278</v>
      </c>
      <c r="S32" s="25" t="s">
        <v>279</v>
      </c>
      <c r="T32" s="23" t="s">
        <v>111</v>
      </c>
      <c r="U32" s="25" t="s">
        <v>66</v>
      </c>
      <c r="V32" s="25"/>
      <c r="W32" s="25" t="s">
        <v>82</v>
      </c>
      <c r="X32" s="23"/>
      <c r="Y32" s="23"/>
      <c r="Z32" s="25" t="s">
        <v>68</v>
      </c>
      <c r="AA32" s="23"/>
      <c r="AB32" s="23"/>
      <c r="AC32" s="23"/>
      <c r="AD32" s="23"/>
      <c r="AE32" s="23"/>
      <c r="AF32" s="23">
        <v>23.9</v>
      </c>
      <c r="AG32" s="23"/>
      <c r="AH32" s="23"/>
      <c r="AI32" s="23"/>
      <c r="AJ32" s="23">
        <v>2.5</v>
      </c>
      <c r="AK32" s="23">
        <v>59.75</v>
      </c>
      <c r="AL32" s="23"/>
      <c r="AM32" s="23"/>
      <c r="AN32" s="23">
        <v>59.75</v>
      </c>
      <c r="AO32" s="25">
        <v>2022</v>
      </c>
      <c r="AP32" s="36" t="s">
        <v>240</v>
      </c>
      <c r="AQ32" s="25" t="s">
        <v>213</v>
      </c>
      <c r="AR32" s="27" t="s">
        <v>265</v>
      </c>
      <c r="AS32" s="25" t="s">
        <v>73</v>
      </c>
      <c r="AT32" s="25">
        <v>1</v>
      </c>
      <c r="AU32" s="25" t="s">
        <v>241</v>
      </c>
      <c r="AV32" s="27" t="s">
        <v>242</v>
      </c>
      <c r="AW32" s="25" t="s">
        <v>243</v>
      </c>
      <c r="AX32" s="29"/>
      <c r="AY32" s="29"/>
      <c r="AZ32" s="29"/>
      <c r="BA32" s="29"/>
      <c r="BB32" s="29"/>
      <c r="BC32" s="29"/>
      <c r="BD32" s="29"/>
      <c r="BE32" s="29"/>
      <c r="BF32" s="29"/>
      <c r="BG32" s="29"/>
      <c r="BH32" s="29"/>
      <c r="BI32" s="29"/>
      <c r="BJ32" s="29"/>
      <c r="BK32" s="29"/>
      <c r="BL32" s="29"/>
      <c r="BM32" s="29"/>
    </row>
    <row r="33" spans="1:65" customFormat="1" ht="293.25" x14ac:dyDescent="0.25">
      <c r="A33" s="14">
        <v>29</v>
      </c>
      <c r="B33" s="25" t="s">
        <v>92</v>
      </c>
      <c r="C33" s="25"/>
      <c r="D33" s="47" t="s">
        <v>234</v>
      </c>
      <c r="E33" s="49"/>
      <c r="F33" s="25" t="s">
        <v>280</v>
      </c>
      <c r="G33" s="26" t="s">
        <v>281</v>
      </c>
      <c r="H33" s="26" t="s">
        <v>282</v>
      </c>
      <c r="I33" s="27" t="s">
        <v>565</v>
      </c>
      <c r="J33" s="23" t="s">
        <v>57</v>
      </c>
      <c r="K33" s="23"/>
      <c r="L33" s="23">
        <f>5.5+4.9</f>
        <v>10.4</v>
      </c>
      <c r="M33" s="25" t="s">
        <v>59</v>
      </c>
      <c r="N33" s="23"/>
      <c r="O33" s="25" t="s">
        <v>60</v>
      </c>
      <c r="P33" s="25" t="s">
        <v>206</v>
      </c>
      <c r="Q33" s="27" t="s">
        <v>283</v>
      </c>
      <c r="R33" s="25" t="s">
        <v>284</v>
      </c>
      <c r="S33" s="25" t="s">
        <v>285</v>
      </c>
      <c r="T33" s="23" t="s">
        <v>111</v>
      </c>
      <c r="U33" s="25" t="s">
        <v>66</v>
      </c>
      <c r="V33" s="25"/>
      <c r="W33" s="25" t="s">
        <v>82</v>
      </c>
      <c r="X33" s="23"/>
      <c r="Y33" s="23"/>
      <c r="Z33" s="25" t="s">
        <v>68</v>
      </c>
      <c r="AA33" s="23"/>
      <c r="AB33" s="23"/>
      <c r="AC33" s="23"/>
      <c r="AD33" s="23"/>
      <c r="AE33" s="23"/>
      <c r="AF33" s="48">
        <v>22</v>
      </c>
      <c r="AG33" s="23"/>
      <c r="AH33" s="23"/>
      <c r="AI33" s="23"/>
      <c r="AJ33" s="23">
        <v>2.5</v>
      </c>
      <c r="AK33" s="23">
        <v>55</v>
      </c>
      <c r="AL33" s="23"/>
      <c r="AM33" s="23"/>
      <c r="AN33" s="23">
        <v>55</v>
      </c>
      <c r="AO33" s="25">
        <v>2022</v>
      </c>
      <c r="AP33" s="36" t="s">
        <v>240</v>
      </c>
      <c r="AQ33" s="25" t="s">
        <v>213</v>
      </c>
      <c r="AR33" s="27" t="s">
        <v>283</v>
      </c>
      <c r="AS33" s="25" t="s">
        <v>73</v>
      </c>
      <c r="AT33" s="25">
        <v>1</v>
      </c>
      <c r="AU33" s="25" t="s">
        <v>241</v>
      </c>
      <c r="AV33" s="27" t="s">
        <v>242</v>
      </c>
      <c r="AW33" s="25" t="s">
        <v>243</v>
      </c>
      <c r="AX33" s="29"/>
      <c r="AY33" s="29"/>
      <c r="AZ33" s="29"/>
      <c r="BA33" s="29"/>
      <c r="BB33" s="29"/>
      <c r="BC33" s="29"/>
      <c r="BD33" s="29"/>
      <c r="BE33" s="29"/>
      <c r="BF33" s="29"/>
      <c r="BG33" s="29"/>
      <c r="BH33" s="29"/>
      <c r="BI33" s="29"/>
      <c r="BJ33" s="29"/>
      <c r="BK33" s="29"/>
      <c r="BL33" s="29"/>
      <c r="BM33" s="29"/>
    </row>
    <row r="34" spans="1:65" customFormat="1" ht="409.5" x14ac:dyDescent="0.25">
      <c r="A34" s="65">
        <v>30</v>
      </c>
      <c r="B34" s="25" t="s">
        <v>92</v>
      </c>
      <c r="C34" s="25"/>
      <c r="D34" s="47" t="s">
        <v>234</v>
      </c>
      <c r="E34" s="49"/>
      <c r="F34" s="25" t="s">
        <v>286</v>
      </c>
      <c r="G34" s="26" t="s">
        <v>287</v>
      </c>
      <c r="H34" s="26" t="s">
        <v>288</v>
      </c>
      <c r="I34" s="27" t="s">
        <v>566</v>
      </c>
      <c r="J34" s="23" t="s">
        <v>57</v>
      </c>
      <c r="K34" s="23"/>
      <c r="L34" s="23">
        <f>8.2+4.6+5.5</f>
        <v>18.299999999999997</v>
      </c>
      <c r="M34" s="25" t="s">
        <v>59</v>
      </c>
      <c r="N34" s="23"/>
      <c r="O34" s="25" t="s">
        <v>60</v>
      </c>
      <c r="P34" s="25" t="s">
        <v>206</v>
      </c>
      <c r="Q34" s="27" t="s">
        <v>289</v>
      </c>
      <c r="R34" s="25" t="s">
        <v>290</v>
      </c>
      <c r="S34" s="25" t="s">
        <v>291</v>
      </c>
      <c r="T34" s="23" t="s">
        <v>111</v>
      </c>
      <c r="U34" s="25" t="s">
        <v>66</v>
      </c>
      <c r="V34" s="25"/>
      <c r="W34" s="25" t="s">
        <v>82</v>
      </c>
      <c r="X34" s="23"/>
      <c r="Y34" s="23"/>
      <c r="Z34" s="25" t="s">
        <v>68</v>
      </c>
      <c r="AA34" s="23"/>
      <c r="AB34" s="23"/>
      <c r="AC34" s="23"/>
      <c r="AD34" s="23"/>
      <c r="AE34" s="23"/>
      <c r="AF34" s="23">
        <v>26.7</v>
      </c>
      <c r="AG34" s="23"/>
      <c r="AH34" s="23"/>
      <c r="AI34" s="23"/>
      <c r="AJ34" s="23">
        <v>2.5</v>
      </c>
      <c r="AK34" s="23">
        <v>66.75</v>
      </c>
      <c r="AL34" s="23"/>
      <c r="AM34" s="23"/>
      <c r="AN34" s="23">
        <v>66.75</v>
      </c>
      <c r="AO34" s="25">
        <v>2022</v>
      </c>
      <c r="AP34" s="36" t="s">
        <v>240</v>
      </c>
      <c r="AQ34" s="25" t="s">
        <v>213</v>
      </c>
      <c r="AR34" s="27" t="s">
        <v>292</v>
      </c>
      <c r="AS34" s="25" t="s">
        <v>73</v>
      </c>
      <c r="AT34" s="25">
        <v>1</v>
      </c>
      <c r="AU34" s="25" t="s">
        <v>241</v>
      </c>
      <c r="AV34" s="27" t="s">
        <v>242</v>
      </c>
      <c r="AW34" s="25" t="s">
        <v>243</v>
      </c>
      <c r="AX34" s="29"/>
      <c r="AY34" s="29"/>
      <c r="AZ34" s="29"/>
      <c r="BA34" s="29"/>
      <c r="BB34" s="29"/>
      <c r="BC34" s="29"/>
      <c r="BD34" s="29"/>
      <c r="BE34" s="29"/>
      <c r="BF34" s="29"/>
      <c r="BG34" s="29"/>
      <c r="BH34" s="29"/>
      <c r="BI34" s="29"/>
      <c r="BJ34" s="29"/>
      <c r="BK34" s="29"/>
      <c r="BL34" s="29"/>
      <c r="BM34" s="29"/>
    </row>
    <row r="35" spans="1:65" customFormat="1" ht="409.5" x14ac:dyDescent="0.25">
      <c r="A35" s="14">
        <v>31</v>
      </c>
      <c r="B35" s="25" t="s">
        <v>92</v>
      </c>
      <c r="C35" s="25"/>
      <c r="D35" s="47" t="s">
        <v>234</v>
      </c>
      <c r="E35" s="49"/>
      <c r="F35" s="25" t="s">
        <v>293</v>
      </c>
      <c r="G35" s="26" t="s">
        <v>294</v>
      </c>
      <c r="H35" s="26" t="s">
        <v>295</v>
      </c>
      <c r="I35" s="27" t="s">
        <v>567</v>
      </c>
      <c r="J35" s="23" t="s">
        <v>57</v>
      </c>
      <c r="K35" s="23"/>
      <c r="L35" s="23">
        <f>5.5+4.9+6.2</f>
        <v>16.600000000000001</v>
      </c>
      <c r="M35" s="25" t="s">
        <v>59</v>
      </c>
      <c r="N35" s="23"/>
      <c r="O35" s="25" t="s">
        <v>60</v>
      </c>
      <c r="P35" s="25" t="s">
        <v>206</v>
      </c>
      <c r="Q35" s="27" t="s">
        <v>297</v>
      </c>
      <c r="R35" s="25" t="s">
        <v>298</v>
      </c>
      <c r="S35" s="25" t="s">
        <v>299</v>
      </c>
      <c r="T35" s="23" t="s">
        <v>111</v>
      </c>
      <c r="U35" s="25" t="s">
        <v>66</v>
      </c>
      <c r="V35" s="25"/>
      <c r="W35" s="25" t="s">
        <v>82</v>
      </c>
      <c r="X35" s="23"/>
      <c r="Y35" s="23"/>
      <c r="Z35" s="25" t="s">
        <v>68</v>
      </c>
      <c r="AA35" s="23"/>
      <c r="AB35" s="23"/>
      <c r="AC35" s="23"/>
      <c r="AD35" s="23"/>
      <c r="AE35" s="23"/>
      <c r="AF35" s="48">
        <v>45.9</v>
      </c>
      <c r="AG35" s="23"/>
      <c r="AH35" s="23"/>
      <c r="AI35" s="23"/>
      <c r="AJ35" s="23">
        <v>3.5</v>
      </c>
      <c r="AK35" s="23">
        <v>160.65</v>
      </c>
      <c r="AL35" s="23"/>
      <c r="AM35" s="23"/>
      <c r="AN35" s="23">
        <v>160.65</v>
      </c>
      <c r="AO35" s="25">
        <v>2022</v>
      </c>
      <c r="AP35" s="36" t="s">
        <v>240</v>
      </c>
      <c r="AQ35" s="25" t="s">
        <v>213</v>
      </c>
      <c r="AR35" s="27" t="s">
        <v>296</v>
      </c>
      <c r="AS35" s="25" t="s">
        <v>73</v>
      </c>
      <c r="AT35" s="25">
        <v>1</v>
      </c>
      <c r="AU35" s="25" t="s">
        <v>241</v>
      </c>
      <c r="AV35" s="27" t="s">
        <v>242</v>
      </c>
      <c r="AW35" s="25" t="s">
        <v>243</v>
      </c>
      <c r="AX35" s="29"/>
      <c r="AY35" s="29"/>
      <c r="AZ35" s="29"/>
      <c r="BA35" s="29"/>
      <c r="BB35" s="29"/>
      <c r="BC35" s="29"/>
      <c r="BD35" s="29"/>
      <c r="BE35" s="29"/>
      <c r="BF35" s="29"/>
      <c r="BG35" s="29"/>
      <c r="BH35" s="29"/>
      <c r="BI35" s="29"/>
      <c r="BJ35" s="29"/>
      <c r="BK35" s="29"/>
      <c r="BL35" s="29"/>
      <c r="BM35" s="29"/>
    </row>
    <row r="36" spans="1:65" customFormat="1" ht="331.5" x14ac:dyDescent="0.25">
      <c r="A36" s="65">
        <v>32</v>
      </c>
      <c r="B36" s="25" t="s">
        <v>92</v>
      </c>
      <c r="C36" s="25"/>
      <c r="D36" s="47" t="s">
        <v>234</v>
      </c>
      <c r="E36" s="49"/>
      <c r="F36" s="25" t="s">
        <v>300</v>
      </c>
      <c r="G36" s="26" t="s">
        <v>301</v>
      </c>
      <c r="H36" s="26" t="s">
        <v>302</v>
      </c>
      <c r="I36" s="27" t="s">
        <v>568</v>
      </c>
      <c r="J36" s="23" t="s">
        <v>57</v>
      </c>
      <c r="K36" s="23"/>
      <c r="L36" s="23">
        <f>5.5+8.2+6.2</f>
        <v>19.899999999999999</v>
      </c>
      <c r="M36" s="25" t="s">
        <v>59</v>
      </c>
      <c r="N36" s="23"/>
      <c r="O36" s="25" t="s">
        <v>96</v>
      </c>
      <c r="P36" s="25" t="s">
        <v>206</v>
      </c>
      <c r="Q36" s="27" t="s">
        <v>303</v>
      </c>
      <c r="R36" s="25" t="s">
        <v>304</v>
      </c>
      <c r="S36" s="25" t="s">
        <v>305</v>
      </c>
      <c r="T36" s="23" t="s">
        <v>111</v>
      </c>
      <c r="U36" s="25" t="s">
        <v>66</v>
      </c>
      <c r="V36" s="25"/>
      <c r="W36" s="25" t="s">
        <v>82</v>
      </c>
      <c r="X36" s="23"/>
      <c r="Y36" s="23"/>
      <c r="Z36" s="25" t="s">
        <v>68</v>
      </c>
      <c r="AA36" s="23"/>
      <c r="AB36" s="23"/>
      <c r="AC36" s="23"/>
      <c r="AD36" s="23"/>
      <c r="AE36" s="23"/>
      <c r="AF36" s="48">
        <v>15.7</v>
      </c>
      <c r="AG36" s="23"/>
      <c r="AH36" s="23"/>
      <c r="AI36" s="23"/>
      <c r="AJ36" s="23">
        <v>2.5</v>
      </c>
      <c r="AK36" s="23">
        <v>39.299999999999997</v>
      </c>
      <c r="AL36" s="23"/>
      <c r="AM36" s="23"/>
      <c r="AN36" s="23">
        <v>39.299999999999997</v>
      </c>
      <c r="AO36" s="25">
        <v>2022</v>
      </c>
      <c r="AP36" s="36" t="s">
        <v>240</v>
      </c>
      <c r="AQ36" s="25" t="s">
        <v>213</v>
      </c>
      <c r="AR36" s="27" t="s">
        <v>303</v>
      </c>
      <c r="AS36" s="25" t="s">
        <v>73</v>
      </c>
      <c r="AT36" s="25">
        <v>1</v>
      </c>
      <c r="AU36" s="25" t="s">
        <v>241</v>
      </c>
      <c r="AV36" s="27" t="s">
        <v>242</v>
      </c>
      <c r="AW36" s="25" t="s">
        <v>243</v>
      </c>
      <c r="AX36" s="29"/>
      <c r="AY36" s="29"/>
      <c r="AZ36" s="29"/>
      <c r="BA36" s="29"/>
      <c r="BB36" s="29"/>
      <c r="BC36" s="29"/>
      <c r="BD36" s="29"/>
      <c r="BE36" s="29"/>
      <c r="BF36" s="29"/>
      <c r="BG36" s="29"/>
      <c r="BH36" s="29"/>
      <c r="BI36" s="29"/>
      <c r="BJ36" s="29"/>
      <c r="BK36" s="29"/>
      <c r="BL36" s="29"/>
      <c r="BM36" s="29"/>
    </row>
    <row r="37" spans="1:65" customFormat="1" ht="191.25" x14ac:dyDescent="0.25">
      <c r="A37" s="14">
        <v>33</v>
      </c>
      <c r="B37" s="25" t="s">
        <v>92</v>
      </c>
      <c r="C37" s="25"/>
      <c r="D37" s="47" t="s">
        <v>234</v>
      </c>
      <c r="E37" s="49"/>
      <c r="F37" s="25" t="s">
        <v>306</v>
      </c>
      <c r="G37" s="26" t="s">
        <v>307</v>
      </c>
      <c r="H37" s="26" t="s">
        <v>308</v>
      </c>
      <c r="I37" s="27" t="s">
        <v>265</v>
      </c>
      <c r="J37" s="23" t="s">
        <v>57</v>
      </c>
      <c r="K37" s="23"/>
      <c r="L37" s="23">
        <v>5.5</v>
      </c>
      <c r="M37" s="25" t="s">
        <v>59</v>
      </c>
      <c r="N37" s="23"/>
      <c r="O37" s="50" t="s">
        <v>96</v>
      </c>
      <c r="P37" s="25" t="s">
        <v>206</v>
      </c>
      <c r="Q37" s="27" t="s">
        <v>265</v>
      </c>
      <c r="R37" s="25" t="s">
        <v>304</v>
      </c>
      <c r="S37" s="25" t="s">
        <v>305</v>
      </c>
      <c r="T37" s="23" t="s">
        <v>111</v>
      </c>
      <c r="U37" s="25" t="s">
        <v>66</v>
      </c>
      <c r="V37" s="25"/>
      <c r="W37" s="25" t="s">
        <v>82</v>
      </c>
      <c r="X37" s="23"/>
      <c r="Y37" s="23"/>
      <c r="Z37" s="25" t="s">
        <v>68</v>
      </c>
      <c r="AA37" s="23"/>
      <c r="AB37" s="23"/>
      <c r="AC37" s="23"/>
      <c r="AD37" s="23"/>
      <c r="AE37" s="23"/>
      <c r="AF37" s="23">
        <v>4.5999999999999996</v>
      </c>
      <c r="AG37" s="23"/>
      <c r="AH37" s="23"/>
      <c r="AI37" s="23"/>
      <c r="AJ37" s="23">
        <v>2.5</v>
      </c>
      <c r="AK37" s="23">
        <v>11.5</v>
      </c>
      <c r="AL37" s="23"/>
      <c r="AM37" s="23"/>
      <c r="AN37" s="23">
        <v>11.5</v>
      </c>
      <c r="AO37" s="25">
        <v>2022</v>
      </c>
      <c r="AP37" s="36" t="s">
        <v>240</v>
      </c>
      <c r="AQ37" s="25" t="s">
        <v>213</v>
      </c>
      <c r="AR37" s="27" t="s">
        <v>265</v>
      </c>
      <c r="AS37" s="25" t="s">
        <v>73</v>
      </c>
      <c r="AT37" s="25">
        <v>1</v>
      </c>
      <c r="AU37" s="25" t="s">
        <v>241</v>
      </c>
      <c r="AV37" s="27" t="s">
        <v>242</v>
      </c>
      <c r="AW37" s="25" t="s">
        <v>243</v>
      </c>
      <c r="AX37" s="29"/>
      <c r="AY37" s="29"/>
      <c r="AZ37" s="29"/>
      <c r="BA37" s="29"/>
      <c r="BB37" s="29"/>
      <c r="BC37" s="29"/>
      <c r="BD37" s="29"/>
      <c r="BE37" s="29"/>
      <c r="BF37" s="29"/>
      <c r="BG37" s="29"/>
      <c r="BH37" s="29"/>
      <c r="BI37" s="29"/>
      <c r="BJ37" s="29"/>
      <c r="BK37" s="29"/>
      <c r="BL37" s="29"/>
      <c r="BM37" s="29"/>
    </row>
    <row r="38" spans="1:65" customFormat="1" ht="153" x14ac:dyDescent="0.25">
      <c r="A38" s="65">
        <v>34</v>
      </c>
      <c r="B38" s="25" t="s">
        <v>92</v>
      </c>
      <c r="C38" s="25"/>
      <c r="D38" s="47" t="s">
        <v>234</v>
      </c>
      <c r="E38" s="49"/>
      <c r="F38" s="25" t="s">
        <v>309</v>
      </c>
      <c r="G38" s="26" t="s">
        <v>310</v>
      </c>
      <c r="H38" s="26" t="s">
        <v>311</v>
      </c>
      <c r="I38" s="27" t="s">
        <v>221</v>
      </c>
      <c r="J38" s="23" t="s">
        <v>57</v>
      </c>
      <c r="K38" s="23"/>
      <c r="L38" s="23">
        <v>8.1999999999999993</v>
      </c>
      <c r="M38" s="25" t="s">
        <v>59</v>
      </c>
      <c r="N38" s="23"/>
      <c r="O38" s="25" t="s">
        <v>96</v>
      </c>
      <c r="P38" s="25" t="s">
        <v>206</v>
      </c>
      <c r="Q38" s="27" t="s">
        <v>221</v>
      </c>
      <c r="R38" s="25" t="s">
        <v>312</v>
      </c>
      <c r="S38" s="25" t="s">
        <v>313</v>
      </c>
      <c r="T38" s="23" t="s">
        <v>111</v>
      </c>
      <c r="U38" s="25" t="s">
        <v>66</v>
      </c>
      <c r="V38" s="25"/>
      <c r="W38" s="25" t="s">
        <v>82</v>
      </c>
      <c r="X38" s="23"/>
      <c r="Y38" s="23"/>
      <c r="Z38" s="25" t="s">
        <v>68</v>
      </c>
      <c r="AA38" s="23"/>
      <c r="AB38" s="23"/>
      <c r="AC38" s="23"/>
      <c r="AD38" s="23"/>
      <c r="AE38" s="23"/>
      <c r="AF38" s="23">
        <v>13.2</v>
      </c>
      <c r="AG38" s="23"/>
      <c r="AH38" s="23"/>
      <c r="AI38" s="23"/>
      <c r="AJ38" s="23">
        <v>2.5</v>
      </c>
      <c r="AK38" s="23">
        <v>33</v>
      </c>
      <c r="AL38" s="23"/>
      <c r="AM38" s="23"/>
      <c r="AN38" s="23">
        <v>33</v>
      </c>
      <c r="AO38" s="25">
        <v>2022</v>
      </c>
      <c r="AP38" s="36" t="s">
        <v>240</v>
      </c>
      <c r="AQ38" s="25" t="s">
        <v>213</v>
      </c>
      <c r="AR38" s="27" t="s">
        <v>221</v>
      </c>
      <c r="AS38" s="25" t="s">
        <v>73</v>
      </c>
      <c r="AT38" s="25">
        <v>1</v>
      </c>
      <c r="AU38" s="25" t="s">
        <v>241</v>
      </c>
      <c r="AV38" s="27" t="s">
        <v>242</v>
      </c>
      <c r="AW38" s="25" t="s">
        <v>243</v>
      </c>
      <c r="AX38" s="29"/>
      <c r="AY38" s="29"/>
      <c r="AZ38" s="29"/>
      <c r="BA38" s="29"/>
      <c r="BB38" s="29"/>
      <c r="BC38" s="29"/>
      <c r="BD38" s="29"/>
      <c r="BE38" s="29"/>
      <c r="BF38" s="29"/>
      <c r="BG38" s="29"/>
      <c r="BH38" s="29"/>
      <c r="BI38" s="29"/>
      <c r="BJ38" s="29"/>
      <c r="BK38" s="29"/>
      <c r="BL38" s="29"/>
      <c r="BM38" s="29"/>
    </row>
    <row r="39" spans="1:65" customFormat="1" ht="76.5" x14ac:dyDescent="0.25">
      <c r="A39" s="14">
        <v>35</v>
      </c>
      <c r="B39" s="23" t="s">
        <v>92</v>
      </c>
      <c r="C39" s="23"/>
      <c r="D39" s="24" t="s">
        <v>93</v>
      </c>
      <c r="E39" s="23"/>
      <c r="F39" s="25" t="s">
        <v>314</v>
      </c>
      <c r="G39" s="46" t="s">
        <v>315</v>
      </c>
      <c r="H39" s="46" t="s">
        <v>316</v>
      </c>
      <c r="I39" s="27" t="s">
        <v>317</v>
      </c>
      <c r="J39" s="23" t="s">
        <v>57</v>
      </c>
      <c r="K39" s="23"/>
      <c r="L39" s="23">
        <v>18</v>
      </c>
      <c r="M39" s="25" t="s">
        <v>59</v>
      </c>
      <c r="N39" s="23"/>
      <c r="O39" s="25" t="s">
        <v>96</v>
      </c>
      <c r="P39" s="25" t="s">
        <v>196</v>
      </c>
      <c r="Q39" s="27" t="s">
        <v>317</v>
      </c>
      <c r="R39" s="23" t="s">
        <v>318</v>
      </c>
      <c r="S39" s="25" t="s">
        <v>319</v>
      </c>
      <c r="T39" s="23" t="s">
        <v>111</v>
      </c>
      <c r="U39" s="25" t="s">
        <v>66</v>
      </c>
      <c r="V39" s="25"/>
      <c r="W39" s="25" t="s">
        <v>82</v>
      </c>
      <c r="X39" s="23"/>
      <c r="Y39" s="23"/>
      <c r="Z39" s="23"/>
      <c r="AA39" s="23" t="s">
        <v>68</v>
      </c>
      <c r="AB39" s="23"/>
      <c r="AC39" s="23"/>
      <c r="AD39" s="23"/>
      <c r="AE39" s="23"/>
      <c r="AF39" s="23"/>
      <c r="AG39" s="23">
        <v>22.8</v>
      </c>
      <c r="AH39" s="23"/>
      <c r="AI39" s="23"/>
      <c r="AJ39" s="23">
        <v>0.7</v>
      </c>
      <c r="AK39" s="23">
        <v>15.96</v>
      </c>
      <c r="AL39" s="23"/>
      <c r="AM39" s="23"/>
      <c r="AN39" s="23">
        <v>15.96</v>
      </c>
      <c r="AO39" s="23">
        <v>2022</v>
      </c>
      <c r="AP39" s="23"/>
      <c r="AQ39" s="25" t="s">
        <v>112</v>
      </c>
      <c r="AR39" s="27" t="s">
        <v>317</v>
      </c>
      <c r="AS39" s="23" t="s">
        <v>73</v>
      </c>
      <c r="AT39" s="23">
        <v>2</v>
      </c>
      <c r="AU39" s="25" t="s">
        <v>85</v>
      </c>
      <c r="AV39" s="27" t="s">
        <v>317</v>
      </c>
      <c r="AW39" s="23">
        <v>2022</v>
      </c>
      <c r="AX39" s="29"/>
      <c r="AY39" s="29"/>
      <c r="AZ39" s="29"/>
      <c r="BA39" s="29"/>
      <c r="BB39" s="29"/>
      <c r="BC39" s="29"/>
      <c r="BD39" s="29"/>
      <c r="BE39" s="29"/>
      <c r="BF39" s="29"/>
      <c r="BG39" s="29"/>
      <c r="BH39" s="29"/>
      <c r="BI39" s="29"/>
      <c r="BJ39" s="29"/>
      <c r="BK39" s="29"/>
      <c r="BL39" s="29"/>
      <c r="BM39" s="29"/>
    </row>
    <row r="40" spans="1:65" customFormat="1" ht="76.5" x14ac:dyDescent="0.25">
      <c r="A40" s="65">
        <v>36</v>
      </c>
      <c r="B40" s="23" t="s">
        <v>92</v>
      </c>
      <c r="C40" s="23"/>
      <c r="D40" s="24" t="s">
        <v>93</v>
      </c>
      <c r="E40" s="23"/>
      <c r="F40" s="25" t="s">
        <v>320</v>
      </c>
      <c r="G40" s="26" t="s">
        <v>223</v>
      </c>
      <c r="H40" s="46" t="s">
        <v>321</v>
      </c>
      <c r="I40" s="27" t="s">
        <v>317</v>
      </c>
      <c r="J40" s="23" t="s">
        <v>57</v>
      </c>
      <c r="K40" s="23"/>
      <c r="L40" s="23">
        <v>18</v>
      </c>
      <c r="M40" s="25" t="s">
        <v>59</v>
      </c>
      <c r="N40" s="23"/>
      <c r="O40" s="25" t="s">
        <v>96</v>
      </c>
      <c r="P40" s="25" t="s">
        <v>196</v>
      </c>
      <c r="Q40" s="27" t="s">
        <v>317</v>
      </c>
      <c r="R40" s="23" t="s">
        <v>318</v>
      </c>
      <c r="S40" s="25" t="s">
        <v>319</v>
      </c>
      <c r="T40" s="23" t="s">
        <v>111</v>
      </c>
      <c r="U40" s="25" t="s">
        <v>66</v>
      </c>
      <c r="V40" s="25"/>
      <c r="W40" s="25" t="s">
        <v>82</v>
      </c>
      <c r="X40" s="23"/>
      <c r="Y40" s="23"/>
      <c r="Z40" s="25" t="s">
        <v>68</v>
      </c>
      <c r="AA40" s="23"/>
      <c r="AB40" s="23"/>
      <c r="AC40" s="23"/>
      <c r="AD40" s="23"/>
      <c r="AE40" s="23"/>
      <c r="AF40" s="23">
        <v>9.8000000000000007</v>
      </c>
      <c r="AG40" s="23"/>
      <c r="AH40" s="23"/>
      <c r="AI40" s="23"/>
      <c r="AJ40" s="23">
        <v>2.5</v>
      </c>
      <c r="AK40" s="23">
        <v>24.5</v>
      </c>
      <c r="AL40" s="23"/>
      <c r="AM40" s="23"/>
      <c r="AN40" s="23">
        <v>24.5</v>
      </c>
      <c r="AO40" s="23">
        <v>2022</v>
      </c>
      <c r="AP40" s="23"/>
      <c r="AQ40" s="25" t="s">
        <v>112</v>
      </c>
      <c r="AR40" s="27" t="s">
        <v>317</v>
      </c>
      <c r="AS40" s="23" t="s">
        <v>73</v>
      </c>
      <c r="AT40" s="23">
        <v>2</v>
      </c>
      <c r="AU40" s="25" t="s">
        <v>85</v>
      </c>
      <c r="AV40" s="27" t="s">
        <v>317</v>
      </c>
      <c r="AW40" s="23">
        <v>2022</v>
      </c>
      <c r="AX40" s="29"/>
      <c r="AY40" s="29"/>
      <c r="AZ40" s="29"/>
      <c r="BA40" s="29"/>
      <c r="BB40" s="29"/>
      <c r="BC40" s="29"/>
      <c r="BD40" s="29"/>
      <c r="BE40" s="29"/>
      <c r="BF40" s="29"/>
      <c r="BG40" s="29"/>
      <c r="BH40" s="29"/>
      <c r="BI40" s="29"/>
      <c r="BJ40" s="29"/>
      <c r="BK40" s="29"/>
      <c r="BL40" s="29"/>
      <c r="BM40" s="29"/>
    </row>
    <row r="41" spans="1:65" customFormat="1" ht="153" x14ac:dyDescent="0.25">
      <c r="A41" s="14">
        <v>37</v>
      </c>
      <c r="B41" s="23" t="s">
        <v>92</v>
      </c>
      <c r="C41" s="23"/>
      <c r="D41" s="24" t="s">
        <v>93</v>
      </c>
      <c r="E41" s="23"/>
      <c r="F41" s="25" t="s">
        <v>324</v>
      </c>
      <c r="G41" s="26" t="s">
        <v>236</v>
      </c>
      <c r="H41" s="26" t="s">
        <v>325</v>
      </c>
      <c r="I41" s="23" t="s">
        <v>326</v>
      </c>
      <c r="J41" s="23" t="s">
        <v>57</v>
      </c>
      <c r="K41" s="23"/>
      <c r="L41" s="23">
        <v>91.5</v>
      </c>
      <c r="M41" s="25" t="s">
        <v>59</v>
      </c>
      <c r="N41" s="23"/>
      <c r="O41" s="23" t="s">
        <v>96</v>
      </c>
      <c r="P41" s="25" t="s">
        <v>269</v>
      </c>
      <c r="Q41" s="25" t="s">
        <v>327</v>
      </c>
      <c r="R41" s="25" t="s">
        <v>328</v>
      </c>
      <c r="S41" s="25" t="s">
        <v>329</v>
      </c>
      <c r="T41" s="25" t="s">
        <v>330</v>
      </c>
      <c r="U41" s="25" t="s">
        <v>66</v>
      </c>
      <c r="V41" s="25" t="s">
        <v>331</v>
      </c>
      <c r="W41" s="25" t="s">
        <v>332</v>
      </c>
      <c r="X41" s="23"/>
      <c r="Y41" s="23"/>
      <c r="Z41" s="23" t="s">
        <v>68</v>
      </c>
      <c r="AA41" s="23"/>
      <c r="AB41" s="23"/>
      <c r="AC41" s="23"/>
      <c r="AD41" s="23"/>
      <c r="AE41" s="23"/>
      <c r="AF41" s="23">
        <v>170</v>
      </c>
      <c r="AG41" s="23"/>
      <c r="AH41" s="23"/>
      <c r="AI41" s="23"/>
      <c r="AJ41" s="23">
        <v>3.5</v>
      </c>
      <c r="AK41" s="23">
        <v>595</v>
      </c>
      <c r="AL41" s="23"/>
      <c r="AM41" s="23"/>
      <c r="AN41" s="23">
        <v>595</v>
      </c>
      <c r="AO41" s="23">
        <v>2022</v>
      </c>
      <c r="AP41" s="23"/>
      <c r="AQ41" s="25" t="s">
        <v>213</v>
      </c>
      <c r="AR41" s="25" t="s">
        <v>327</v>
      </c>
      <c r="AS41" s="23" t="s">
        <v>73</v>
      </c>
      <c r="AT41" s="23">
        <v>1</v>
      </c>
      <c r="AU41" s="25" t="s">
        <v>85</v>
      </c>
      <c r="AV41" s="25" t="s">
        <v>327</v>
      </c>
      <c r="AW41" s="23">
        <v>2022</v>
      </c>
      <c r="AX41" s="29"/>
      <c r="AY41" s="29"/>
      <c r="AZ41" s="29"/>
      <c r="BA41" s="29"/>
      <c r="BB41" s="29"/>
      <c r="BC41" s="29"/>
      <c r="BD41" s="29"/>
      <c r="BE41" s="29"/>
      <c r="BF41" s="29"/>
      <c r="BG41" s="29"/>
      <c r="BH41" s="29"/>
      <c r="BI41" s="29"/>
      <c r="BJ41" s="29"/>
      <c r="BK41" s="29"/>
      <c r="BL41" s="29"/>
      <c r="BM41" s="29"/>
    </row>
    <row r="42" spans="1:65" customFormat="1" ht="306" x14ac:dyDescent="0.25">
      <c r="A42" s="65">
        <v>38</v>
      </c>
      <c r="B42" s="25" t="s">
        <v>51</v>
      </c>
      <c r="C42" s="23"/>
      <c r="D42" s="25" t="s">
        <v>52</v>
      </c>
      <c r="E42" s="25"/>
      <c r="F42" s="25" t="s">
        <v>334</v>
      </c>
      <c r="G42" s="26" t="s">
        <v>335</v>
      </c>
      <c r="H42" s="26" t="s">
        <v>336</v>
      </c>
      <c r="I42" s="23" t="s">
        <v>337</v>
      </c>
      <c r="J42" s="23" t="s">
        <v>57</v>
      </c>
      <c r="K42" s="23"/>
      <c r="L42" s="23">
        <v>9</v>
      </c>
      <c r="M42" s="25" t="s">
        <v>59</v>
      </c>
      <c r="N42" s="23"/>
      <c r="O42" s="25" t="s">
        <v>96</v>
      </c>
      <c r="P42" s="25" t="s">
        <v>233</v>
      </c>
      <c r="Q42" s="25" t="s">
        <v>333</v>
      </c>
      <c r="R42" s="23" t="s">
        <v>338</v>
      </c>
      <c r="S42" s="23" t="s">
        <v>339</v>
      </c>
      <c r="T42" s="23" t="s">
        <v>340</v>
      </c>
      <c r="U42" s="25" t="s">
        <v>66</v>
      </c>
      <c r="V42" s="25"/>
      <c r="W42" s="25" t="s">
        <v>82</v>
      </c>
      <c r="X42" s="25" t="s">
        <v>68</v>
      </c>
      <c r="Y42" s="23"/>
      <c r="Z42" s="23"/>
      <c r="AA42" s="23"/>
      <c r="AB42" s="23"/>
      <c r="AC42" s="23"/>
      <c r="AD42" s="31" t="s">
        <v>341</v>
      </c>
      <c r="AE42" s="23"/>
      <c r="AF42" s="23"/>
      <c r="AG42" s="23"/>
      <c r="AH42" s="23"/>
      <c r="AI42" s="23"/>
      <c r="AJ42" s="24" t="s">
        <v>136</v>
      </c>
      <c r="AK42" s="23">
        <v>72.099999999999994</v>
      </c>
      <c r="AL42" s="23"/>
      <c r="AM42" s="23"/>
      <c r="AN42" s="23">
        <v>72.099999999999994</v>
      </c>
      <c r="AO42" s="23">
        <v>2022</v>
      </c>
      <c r="AP42" s="25" t="s">
        <v>71</v>
      </c>
      <c r="AQ42" s="25" t="s">
        <v>72</v>
      </c>
      <c r="AR42" s="25" t="s">
        <v>342</v>
      </c>
      <c r="AS42" s="23" t="s">
        <v>73</v>
      </c>
      <c r="AT42" s="23">
        <v>1</v>
      </c>
      <c r="AU42" s="25" t="s">
        <v>343</v>
      </c>
      <c r="AV42" s="23" t="s">
        <v>333</v>
      </c>
      <c r="AW42" s="23" t="s">
        <v>76</v>
      </c>
      <c r="AX42" s="29"/>
      <c r="AY42" s="29"/>
      <c r="AZ42" s="29"/>
      <c r="BA42" s="29"/>
      <c r="BB42" s="29"/>
      <c r="BC42" s="29"/>
      <c r="BD42" s="29"/>
      <c r="BE42" s="29"/>
      <c r="BF42" s="29"/>
      <c r="BG42" s="29"/>
      <c r="BH42" s="29"/>
      <c r="BI42" s="29"/>
      <c r="BJ42" s="29"/>
      <c r="BK42" s="29"/>
      <c r="BL42" s="29"/>
      <c r="BM42" s="29"/>
    </row>
    <row r="43" spans="1:65" customFormat="1" ht="409.5" x14ac:dyDescent="0.25">
      <c r="A43" s="14">
        <v>39</v>
      </c>
      <c r="B43" s="66" t="s">
        <v>77</v>
      </c>
      <c r="C43" s="67"/>
      <c r="D43" s="68" t="s">
        <v>78</v>
      </c>
      <c r="E43" s="69"/>
      <c r="F43" s="66" t="s">
        <v>592</v>
      </c>
      <c r="G43" s="70" t="s">
        <v>593</v>
      </c>
      <c r="H43" s="71" t="s">
        <v>79</v>
      </c>
      <c r="I43" s="66" t="s">
        <v>594</v>
      </c>
      <c r="J43" s="65" t="s">
        <v>57</v>
      </c>
      <c r="K43" s="65"/>
      <c r="L43" s="66">
        <v>0</v>
      </c>
      <c r="M43" s="66" t="s">
        <v>59</v>
      </c>
      <c r="N43" s="66"/>
      <c r="O43" s="66" t="s">
        <v>96</v>
      </c>
      <c r="P43" s="66" t="s">
        <v>206</v>
      </c>
      <c r="Q43" s="66" t="s">
        <v>594</v>
      </c>
      <c r="R43" s="66" t="s">
        <v>595</v>
      </c>
      <c r="S43" s="66" t="s">
        <v>596</v>
      </c>
      <c r="T43" s="68" t="s">
        <v>597</v>
      </c>
      <c r="U43" s="66" t="s">
        <v>66</v>
      </c>
      <c r="V43" s="66" t="s">
        <v>598</v>
      </c>
      <c r="W43" s="66" t="s">
        <v>545</v>
      </c>
      <c r="X43" s="66"/>
      <c r="Y43" s="66"/>
      <c r="Z43" s="66" t="s">
        <v>68</v>
      </c>
      <c r="AA43" s="66"/>
      <c r="AB43" s="66"/>
      <c r="AC43" s="66"/>
      <c r="AD43" s="66"/>
      <c r="AE43" s="66"/>
      <c r="AF43" s="66">
        <v>928.3</v>
      </c>
      <c r="AG43" s="66"/>
      <c r="AH43" s="66"/>
      <c r="AI43" s="66"/>
      <c r="AJ43" s="65">
        <v>3.5000000000000001E-3</v>
      </c>
      <c r="AK43" s="66">
        <v>3.96</v>
      </c>
      <c r="AL43" s="66"/>
      <c r="AM43" s="66"/>
      <c r="AN43" s="66">
        <v>3.96</v>
      </c>
      <c r="AO43" s="72" t="s">
        <v>83</v>
      </c>
      <c r="AP43" s="66"/>
      <c r="AQ43" s="66" t="s">
        <v>84</v>
      </c>
      <c r="AR43" s="66" t="s">
        <v>594</v>
      </c>
      <c r="AS43" s="66" t="s">
        <v>73</v>
      </c>
      <c r="AT43" s="65">
        <v>2</v>
      </c>
      <c r="AU43" s="66" t="s">
        <v>85</v>
      </c>
      <c r="AV43" s="66" t="s">
        <v>594</v>
      </c>
      <c r="AW43" s="66">
        <v>2023</v>
      </c>
      <c r="AX43" s="29"/>
      <c r="AY43" s="29"/>
      <c r="AZ43" s="29"/>
      <c r="BA43" s="29"/>
      <c r="BB43" s="29"/>
      <c r="BC43" s="29"/>
      <c r="BD43" s="29"/>
      <c r="BE43" s="29"/>
      <c r="BF43" s="29"/>
      <c r="BG43" s="29"/>
      <c r="BH43" s="29"/>
      <c r="BI43" s="29"/>
      <c r="BJ43" s="29"/>
      <c r="BK43" s="29"/>
      <c r="BL43" s="29"/>
      <c r="BM43" s="29"/>
    </row>
    <row r="44" spans="1:65" customFormat="1" ht="306" x14ac:dyDescent="0.25">
      <c r="A44" s="65">
        <v>40</v>
      </c>
      <c r="B44" s="25" t="s">
        <v>51</v>
      </c>
      <c r="C44" s="23"/>
      <c r="D44" s="25" t="s">
        <v>52</v>
      </c>
      <c r="E44" s="25"/>
      <c r="F44" s="25" t="s">
        <v>344</v>
      </c>
      <c r="G44" s="26" t="s">
        <v>345</v>
      </c>
      <c r="H44" s="26" t="s">
        <v>346</v>
      </c>
      <c r="I44" s="23" t="s">
        <v>347</v>
      </c>
      <c r="J44" s="23" t="s">
        <v>57</v>
      </c>
      <c r="K44" s="23"/>
      <c r="L44" s="24" t="s">
        <v>348</v>
      </c>
      <c r="M44" s="25" t="s">
        <v>59</v>
      </c>
      <c r="N44" s="23"/>
      <c r="O44" s="25" t="s">
        <v>60</v>
      </c>
      <c r="P44" s="25" t="s">
        <v>206</v>
      </c>
      <c r="Q44" s="25" t="s">
        <v>323</v>
      </c>
      <c r="R44" s="25" t="s">
        <v>338</v>
      </c>
      <c r="S44" s="23" t="s">
        <v>349</v>
      </c>
      <c r="T44" s="31" t="s">
        <v>65</v>
      </c>
      <c r="U44" s="25" t="s">
        <v>66</v>
      </c>
      <c r="V44" s="25" t="s">
        <v>67</v>
      </c>
      <c r="W44" s="25" t="s">
        <v>350</v>
      </c>
      <c r="X44" s="25" t="s">
        <v>68</v>
      </c>
      <c r="Y44" s="23"/>
      <c r="Z44" s="23"/>
      <c r="AA44" s="23"/>
      <c r="AB44" s="23"/>
      <c r="AC44" s="23"/>
      <c r="AD44" s="31" t="s">
        <v>351</v>
      </c>
      <c r="AE44" s="23"/>
      <c r="AF44" s="23"/>
      <c r="AG44" s="23"/>
      <c r="AH44" s="23"/>
      <c r="AI44" s="23"/>
      <c r="AJ44" s="24" t="s">
        <v>136</v>
      </c>
      <c r="AK44" s="23">
        <v>28</v>
      </c>
      <c r="AL44" s="23"/>
      <c r="AM44" s="23"/>
      <c r="AN44" s="25">
        <v>28</v>
      </c>
      <c r="AO44" s="23">
        <v>2022</v>
      </c>
      <c r="AP44" s="25" t="s">
        <v>71</v>
      </c>
      <c r="AQ44" s="25" t="s">
        <v>72</v>
      </c>
      <c r="AR44" s="23" t="s">
        <v>323</v>
      </c>
      <c r="AS44" s="23" t="s">
        <v>73</v>
      </c>
      <c r="AT44" s="23">
        <v>1</v>
      </c>
      <c r="AU44" s="25" t="s">
        <v>352</v>
      </c>
      <c r="AV44" s="23" t="s">
        <v>323</v>
      </c>
      <c r="AW44" s="23" t="s">
        <v>76</v>
      </c>
      <c r="AX44" s="29"/>
      <c r="AY44" s="29"/>
      <c r="AZ44" s="29"/>
      <c r="BA44" s="29"/>
      <c r="BB44" s="29"/>
      <c r="BC44" s="29"/>
      <c r="BD44" s="29"/>
      <c r="BE44" s="29"/>
      <c r="BF44" s="29"/>
      <c r="BG44" s="29"/>
      <c r="BH44" s="29"/>
      <c r="BI44" s="29"/>
      <c r="BJ44" s="29"/>
      <c r="BK44" s="29"/>
      <c r="BL44" s="29"/>
      <c r="BM44" s="29"/>
    </row>
    <row r="45" spans="1:65" customFormat="1" ht="89.25" x14ac:dyDescent="0.25">
      <c r="A45" s="14">
        <v>41</v>
      </c>
      <c r="B45" s="23" t="s">
        <v>92</v>
      </c>
      <c r="C45" s="23"/>
      <c r="D45" s="24" t="s">
        <v>93</v>
      </c>
      <c r="E45" s="23"/>
      <c r="F45" s="25" t="s">
        <v>353</v>
      </c>
      <c r="G45" s="26" t="s">
        <v>354</v>
      </c>
      <c r="H45" s="46" t="s">
        <v>355</v>
      </c>
      <c r="I45" s="27" t="s">
        <v>322</v>
      </c>
      <c r="J45" s="23" t="s">
        <v>57</v>
      </c>
      <c r="K45" s="23"/>
      <c r="L45" s="23">
        <v>7.8</v>
      </c>
      <c r="M45" s="25" t="s">
        <v>59</v>
      </c>
      <c r="N45" s="23"/>
      <c r="O45" s="25" t="s">
        <v>96</v>
      </c>
      <c r="P45" s="25" t="s">
        <v>217</v>
      </c>
      <c r="Q45" s="27" t="s">
        <v>322</v>
      </c>
      <c r="R45" s="23" t="s">
        <v>356</v>
      </c>
      <c r="S45" s="25" t="s">
        <v>349</v>
      </c>
      <c r="T45" s="23" t="s">
        <v>150</v>
      </c>
      <c r="U45" s="25" t="s">
        <v>66</v>
      </c>
      <c r="V45" s="25" t="s">
        <v>67</v>
      </c>
      <c r="W45" s="25" t="s">
        <v>357</v>
      </c>
      <c r="X45" s="23"/>
      <c r="Y45" s="23" t="s">
        <v>68</v>
      </c>
      <c r="Z45" s="23"/>
      <c r="AA45" s="23"/>
      <c r="AB45" s="23"/>
      <c r="AC45" s="23"/>
      <c r="AD45" s="23"/>
      <c r="AE45" s="23">
        <v>6.2</v>
      </c>
      <c r="AF45" s="23"/>
      <c r="AG45" s="23"/>
      <c r="AH45" s="23"/>
      <c r="AI45" s="23"/>
      <c r="AJ45" s="23">
        <v>8.6999999999999994E-2</v>
      </c>
      <c r="AK45" s="23">
        <v>0.54</v>
      </c>
      <c r="AL45" s="23"/>
      <c r="AM45" s="23"/>
      <c r="AN45" s="23">
        <v>0.54</v>
      </c>
      <c r="AO45" s="23">
        <v>2023</v>
      </c>
      <c r="AP45" s="23"/>
      <c r="AQ45" s="25" t="s">
        <v>112</v>
      </c>
      <c r="AR45" s="27" t="s">
        <v>322</v>
      </c>
      <c r="AS45" s="23" t="s">
        <v>73</v>
      </c>
      <c r="AT45" s="23">
        <v>2</v>
      </c>
      <c r="AU45" s="25" t="s">
        <v>85</v>
      </c>
      <c r="AV45" s="27" t="s">
        <v>322</v>
      </c>
      <c r="AW45" s="23">
        <v>2022</v>
      </c>
      <c r="AX45" s="29"/>
      <c r="AY45" s="29"/>
      <c r="AZ45" s="29"/>
      <c r="BA45" s="29"/>
      <c r="BB45" s="29"/>
      <c r="BC45" s="29"/>
      <c r="BD45" s="29"/>
      <c r="BE45" s="29"/>
      <c r="BF45" s="29"/>
      <c r="BG45" s="29"/>
      <c r="BH45" s="29"/>
      <c r="BI45" s="29"/>
      <c r="BJ45" s="29"/>
      <c r="BK45" s="29"/>
      <c r="BL45" s="29"/>
      <c r="BM45" s="29"/>
    </row>
    <row r="46" spans="1:65" customFormat="1" ht="89.25" x14ac:dyDescent="0.25">
      <c r="A46" s="65">
        <v>42</v>
      </c>
      <c r="B46" s="23" t="s">
        <v>92</v>
      </c>
      <c r="C46" s="23"/>
      <c r="D46" s="24" t="s">
        <v>93</v>
      </c>
      <c r="E46" s="23"/>
      <c r="F46" s="25" t="s">
        <v>358</v>
      </c>
      <c r="G46" s="26" t="s">
        <v>354</v>
      </c>
      <c r="H46" s="46" t="s">
        <v>359</v>
      </c>
      <c r="I46" s="27" t="s">
        <v>360</v>
      </c>
      <c r="J46" s="23" t="s">
        <v>57</v>
      </c>
      <c r="K46" s="23"/>
      <c r="L46" s="23">
        <v>3.3</v>
      </c>
      <c r="M46" s="25" t="s">
        <v>59</v>
      </c>
      <c r="N46" s="23"/>
      <c r="O46" s="25" t="s">
        <v>96</v>
      </c>
      <c r="P46" s="25" t="s">
        <v>217</v>
      </c>
      <c r="Q46" s="27" t="s">
        <v>360</v>
      </c>
      <c r="R46" s="23" t="s">
        <v>356</v>
      </c>
      <c r="S46" s="25" t="s">
        <v>349</v>
      </c>
      <c r="T46" s="23" t="s">
        <v>150</v>
      </c>
      <c r="U46" s="25" t="s">
        <v>66</v>
      </c>
      <c r="V46" s="25" t="s">
        <v>67</v>
      </c>
      <c r="W46" s="25" t="s">
        <v>357</v>
      </c>
      <c r="X46" s="23"/>
      <c r="Y46" s="23" t="s">
        <v>68</v>
      </c>
      <c r="Z46" s="23"/>
      <c r="AA46" s="23"/>
      <c r="AB46" s="23"/>
      <c r="AC46" s="23"/>
      <c r="AD46" s="23"/>
      <c r="AE46" s="23">
        <v>1346</v>
      </c>
      <c r="AF46" s="23"/>
      <c r="AG46" s="23"/>
      <c r="AH46" s="23"/>
      <c r="AI46" s="23"/>
      <c r="AJ46" s="23">
        <v>8.4699999999999999E-5</v>
      </c>
      <c r="AK46" s="23">
        <v>0.114</v>
      </c>
      <c r="AL46" s="23"/>
      <c r="AM46" s="23"/>
      <c r="AN46" s="23">
        <v>0.114</v>
      </c>
      <c r="AO46" s="23">
        <v>2023</v>
      </c>
      <c r="AP46" s="23"/>
      <c r="AQ46" s="25" t="s">
        <v>112</v>
      </c>
      <c r="AR46" s="27" t="s">
        <v>360</v>
      </c>
      <c r="AS46" s="23" t="s">
        <v>73</v>
      </c>
      <c r="AT46" s="23">
        <v>2</v>
      </c>
      <c r="AU46" s="25" t="s">
        <v>85</v>
      </c>
      <c r="AV46" s="27" t="s">
        <v>360</v>
      </c>
      <c r="AW46" s="23">
        <v>2023</v>
      </c>
      <c r="AX46" s="29"/>
      <c r="AY46" s="29"/>
      <c r="AZ46" s="29"/>
      <c r="BA46" s="29"/>
      <c r="BB46" s="29"/>
      <c r="BC46" s="29"/>
      <c r="BD46" s="29"/>
      <c r="BE46" s="29"/>
      <c r="BF46" s="29"/>
      <c r="BG46" s="29"/>
      <c r="BH46" s="29"/>
      <c r="BI46" s="29"/>
      <c r="BJ46" s="29"/>
      <c r="BK46" s="29"/>
      <c r="BL46" s="29"/>
      <c r="BM46" s="29"/>
    </row>
    <row r="47" spans="1:65" customFormat="1" ht="89.25" x14ac:dyDescent="0.25">
      <c r="A47" s="14">
        <v>43</v>
      </c>
      <c r="B47" s="23" t="s">
        <v>92</v>
      </c>
      <c r="C47" s="23"/>
      <c r="D47" s="24" t="s">
        <v>93</v>
      </c>
      <c r="E47" s="23"/>
      <c r="F47" s="25" t="s">
        <v>361</v>
      </c>
      <c r="G47" s="26" t="s">
        <v>354</v>
      </c>
      <c r="H47" s="46" t="s">
        <v>362</v>
      </c>
      <c r="I47" s="27" t="s">
        <v>360</v>
      </c>
      <c r="J47" s="23" t="s">
        <v>57</v>
      </c>
      <c r="K47" s="23"/>
      <c r="L47" s="23">
        <v>3.3</v>
      </c>
      <c r="M47" s="25" t="s">
        <v>59</v>
      </c>
      <c r="N47" s="23"/>
      <c r="O47" s="25" t="s">
        <v>96</v>
      </c>
      <c r="P47" s="25" t="s">
        <v>217</v>
      </c>
      <c r="Q47" s="27" t="s">
        <v>360</v>
      </c>
      <c r="R47" s="23" t="s">
        <v>356</v>
      </c>
      <c r="S47" s="25" t="s">
        <v>349</v>
      </c>
      <c r="T47" s="23" t="s">
        <v>150</v>
      </c>
      <c r="U47" s="25" t="s">
        <v>66</v>
      </c>
      <c r="V47" s="25" t="s">
        <v>67</v>
      </c>
      <c r="W47" s="25" t="s">
        <v>357</v>
      </c>
      <c r="X47" s="23"/>
      <c r="Y47" s="23" t="s">
        <v>68</v>
      </c>
      <c r="Z47" s="23"/>
      <c r="AA47" s="23"/>
      <c r="AB47" s="23"/>
      <c r="AC47" s="23"/>
      <c r="AD47" s="23"/>
      <c r="AE47" s="23">
        <v>7000</v>
      </c>
      <c r="AF47" s="23"/>
      <c r="AG47" s="23"/>
      <c r="AH47" s="23"/>
      <c r="AI47" s="23"/>
      <c r="AJ47" s="23">
        <v>8.4699999999999999E-5</v>
      </c>
      <c r="AK47" s="23">
        <v>0.59299999999999997</v>
      </c>
      <c r="AL47" s="23"/>
      <c r="AM47" s="23"/>
      <c r="AN47" s="23">
        <v>0.59299999999999997</v>
      </c>
      <c r="AO47" s="23">
        <v>2023</v>
      </c>
      <c r="AP47" s="23"/>
      <c r="AQ47" s="25" t="s">
        <v>112</v>
      </c>
      <c r="AR47" s="27" t="s">
        <v>360</v>
      </c>
      <c r="AS47" s="23" t="s">
        <v>73</v>
      </c>
      <c r="AT47" s="23">
        <v>2</v>
      </c>
      <c r="AU47" s="25" t="s">
        <v>85</v>
      </c>
      <c r="AV47" s="27" t="s">
        <v>360</v>
      </c>
      <c r="AW47" s="23">
        <v>2023</v>
      </c>
      <c r="AX47" s="29"/>
      <c r="AY47" s="29"/>
      <c r="AZ47" s="29"/>
      <c r="BA47" s="29"/>
      <c r="BB47" s="29"/>
      <c r="BC47" s="29"/>
      <c r="BD47" s="29"/>
      <c r="BE47" s="29"/>
      <c r="BF47" s="29"/>
      <c r="BG47" s="29"/>
      <c r="BH47" s="29"/>
      <c r="BI47" s="29"/>
      <c r="BJ47" s="29"/>
      <c r="BK47" s="29"/>
      <c r="BL47" s="29"/>
      <c r="BM47" s="29"/>
    </row>
    <row r="48" spans="1:65" customFormat="1" ht="89.25" x14ac:dyDescent="0.25">
      <c r="A48" s="65">
        <v>44</v>
      </c>
      <c r="B48" s="23" t="s">
        <v>92</v>
      </c>
      <c r="C48" s="23"/>
      <c r="D48" s="24" t="s">
        <v>93</v>
      </c>
      <c r="E48" s="23"/>
      <c r="F48" s="25" t="s">
        <v>363</v>
      </c>
      <c r="G48" s="26" t="s">
        <v>354</v>
      </c>
      <c r="H48" s="46" t="s">
        <v>364</v>
      </c>
      <c r="I48" s="27" t="s">
        <v>360</v>
      </c>
      <c r="J48" s="23" t="s">
        <v>57</v>
      </c>
      <c r="K48" s="23"/>
      <c r="L48" s="23">
        <v>3.3</v>
      </c>
      <c r="M48" s="25" t="s">
        <v>59</v>
      </c>
      <c r="N48" s="23"/>
      <c r="O48" s="25" t="s">
        <v>96</v>
      </c>
      <c r="P48" s="25" t="s">
        <v>217</v>
      </c>
      <c r="Q48" s="27" t="s">
        <v>360</v>
      </c>
      <c r="R48" s="23" t="s">
        <v>356</v>
      </c>
      <c r="S48" s="25" t="s">
        <v>349</v>
      </c>
      <c r="T48" s="23" t="s">
        <v>150</v>
      </c>
      <c r="U48" s="25" t="s">
        <v>66</v>
      </c>
      <c r="V48" s="25" t="s">
        <v>67</v>
      </c>
      <c r="W48" s="25" t="s">
        <v>357</v>
      </c>
      <c r="X48" s="23"/>
      <c r="Y48" s="23" t="s">
        <v>68</v>
      </c>
      <c r="Z48" s="23"/>
      <c r="AA48" s="23"/>
      <c r="AB48" s="23"/>
      <c r="AC48" s="23"/>
      <c r="AD48" s="23"/>
      <c r="AE48" s="23">
        <v>11275</v>
      </c>
      <c r="AF48" s="23"/>
      <c r="AG48" s="23"/>
      <c r="AH48" s="23"/>
      <c r="AI48" s="23"/>
      <c r="AJ48" s="23">
        <v>8.4699999999999999E-5</v>
      </c>
      <c r="AK48" s="23">
        <v>0.95599999999999996</v>
      </c>
      <c r="AL48" s="23"/>
      <c r="AM48" s="23"/>
      <c r="AN48" s="23">
        <v>0.95599999999999996</v>
      </c>
      <c r="AO48" s="23">
        <v>2023</v>
      </c>
      <c r="AP48" s="23"/>
      <c r="AQ48" s="25" t="s">
        <v>112</v>
      </c>
      <c r="AR48" s="27" t="s">
        <v>360</v>
      </c>
      <c r="AS48" s="23" t="s">
        <v>73</v>
      </c>
      <c r="AT48" s="23">
        <v>2</v>
      </c>
      <c r="AU48" s="25" t="s">
        <v>85</v>
      </c>
      <c r="AV48" s="27" t="s">
        <v>360</v>
      </c>
      <c r="AW48" s="23">
        <v>2023</v>
      </c>
      <c r="AX48" s="29"/>
      <c r="AY48" s="29"/>
      <c r="AZ48" s="29"/>
      <c r="BA48" s="29"/>
      <c r="BB48" s="29"/>
      <c r="BC48" s="29"/>
      <c r="BD48" s="29"/>
      <c r="BE48" s="29"/>
      <c r="BF48" s="29"/>
      <c r="BG48" s="29"/>
      <c r="BH48" s="29"/>
      <c r="BI48" s="29"/>
      <c r="BJ48" s="29"/>
      <c r="BK48" s="29"/>
      <c r="BL48" s="29"/>
      <c r="BM48" s="29"/>
    </row>
    <row r="49" spans="1:65" customFormat="1" ht="140.25" x14ac:dyDescent="0.25">
      <c r="A49" s="14">
        <v>45</v>
      </c>
      <c r="B49" s="28" t="s">
        <v>92</v>
      </c>
      <c r="C49" s="28"/>
      <c r="D49" s="41" t="s">
        <v>93</v>
      </c>
      <c r="E49" s="28"/>
      <c r="F49" s="44" t="s">
        <v>366</v>
      </c>
      <c r="G49" s="26" t="s">
        <v>215</v>
      </c>
      <c r="H49" s="42" t="s">
        <v>367</v>
      </c>
      <c r="I49" s="43" t="s">
        <v>365</v>
      </c>
      <c r="J49" s="23" t="s">
        <v>57</v>
      </c>
      <c r="K49" s="23"/>
      <c r="L49" s="28">
        <v>2.8</v>
      </c>
      <c r="M49" s="25" t="s">
        <v>59</v>
      </c>
      <c r="N49" s="28"/>
      <c r="O49" s="28" t="s">
        <v>96</v>
      </c>
      <c r="P49" s="44" t="s">
        <v>217</v>
      </c>
      <c r="Q49" s="43" t="s">
        <v>365</v>
      </c>
      <c r="R49" s="28" t="s">
        <v>368</v>
      </c>
      <c r="S49" s="28" t="s">
        <v>369</v>
      </c>
      <c r="T49" s="28" t="s">
        <v>111</v>
      </c>
      <c r="U49" s="25" t="s">
        <v>66</v>
      </c>
      <c r="V49" s="25"/>
      <c r="W49" s="25" t="s">
        <v>82</v>
      </c>
      <c r="X49" s="28"/>
      <c r="Y49" s="28"/>
      <c r="Z49" s="25" t="s">
        <v>68</v>
      </c>
      <c r="AA49" s="28"/>
      <c r="AB49" s="28"/>
      <c r="AC49" s="28"/>
      <c r="AD49" s="28"/>
      <c r="AE49" s="28"/>
      <c r="AF49" s="28">
        <v>17</v>
      </c>
      <c r="AG49" s="28"/>
      <c r="AH49" s="28"/>
      <c r="AI49" s="28"/>
      <c r="AJ49" s="28">
        <v>3.5</v>
      </c>
      <c r="AK49" s="28">
        <f>AF49*AJ49</f>
        <v>59.5</v>
      </c>
      <c r="AL49" s="28"/>
      <c r="AM49" s="28"/>
      <c r="AN49" s="28">
        <v>59.5</v>
      </c>
      <c r="AO49" s="25">
        <v>2022</v>
      </c>
      <c r="AP49" s="28"/>
      <c r="AQ49" s="25" t="s">
        <v>213</v>
      </c>
      <c r="AR49" s="45" t="s">
        <v>365</v>
      </c>
      <c r="AS49" s="28" t="s">
        <v>73</v>
      </c>
      <c r="AT49" s="28">
        <v>2</v>
      </c>
      <c r="AU49" s="25" t="s">
        <v>85</v>
      </c>
      <c r="AV49" s="45" t="s">
        <v>365</v>
      </c>
      <c r="AW49" s="28">
        <v>2023</v>
      </c>
      <c r="AX49" s="29"/>
      <c r="AY49" s="29"/>
      <c r="AZ49" s="29"/>
      <c r="BA49" s="29"/>
      <c r="BB49" s="29"/>
      <c r="BC49" s="29"/>
      <c r="BD49" s="29"/>
      <c r="BE49" s="29"/>
      <c r="BF49" s="29"/>
      <c r="BG49" s="29"/>
      <c r="BH49" s="29"/>
      <c r="BI49" s="29"/>
      <c r="BJ49" s="29"/>
      <c r="BK49" s="29"/>
      <c r="BL49" s="29"/>
      <c r="BM49" s="29"/>
    </row>
    <row r="50" spans="1:65" customFormat="1" ht="229.5" x14ac:dyDescent="0.25">
      <c r="A50" s="65">
        <v>46</v>
      </c>
      <c r="B50" s="25" t="s">
        <v>77</v>
      </c>
      <c r="C50" s="32"/>
      <c r="D50" s="31" t="s">
        <v>78</v>
      </c>
      <c r="E50" s="22"/>
      <c r="F50" s="25" t="s">
        <v>544</v>
      </c>
      <c r="G50" s="26" t="s">
        <v>370</v>
      </c>
      <c r="H50" s="34" t="s">
        <v>79</v>
      </c>
      <c r="I50" s="25" t="s">
        <v>371</v>
      </c>
      <c r="J50" s="23" t="s">
        <v>57</v>
      </c>
      <c r="K50" s="23"/>
      <c r="L50" s="25">
        <v>0</v>
      </c>
      <c r="M50" s="25" t="s">
        <v>59</v>
      </c>
      <c r="N50" s="25"/>
      <c r="O50" s="25" t="s">
        <v>60</v>
      </c>
      <c r="P50" s="25" t="s">
        <v>206</v>
      </c>
      <c r="Q50" s="25" t="s">
        <v>371</v>
      </c>
      <c r="R50" s="25" t="s">
        <v>372</v>
      </c>
      <c r="S50" s="25" t="s">
        <v>373</v>
      </c>
      <c r="T50" s="31" t="s">
        <v>89</v>
      </c>
      <c r="U50" s="25" t="s">
        <v>66</v>
      </c>
      <c r="V50" s="25"/>
      <c r="W50" s="25" t="s">
        <v>82</v>
      </c>
      <c r="X50" s="25"/>
      <c r="Y50" s="25"/>
      <c r="Z50" s="25" t="s">
        <v>68</v>
      </c>
      <c r="AA50" s="25"/>
      <c r="AB50" s="25"/>
      <c r="AC50" s="25"/>
      <c r="AD50" s="25"/>
      <c r="AE50" s="25"/>
      <c r="AF50" s="25">
        <v>9.9</v>
      </c>
      <c r="AG50" s="25"/>
      <c r="AH50" s="25"/>
      <c r="AI50" s="25"/>
      <c r="AJ50" s="23">
        <v>3.5000000000000001E-3</v>
      </c>
      <c r="AK50" s="25">
        <v>3.5999999999999997E-2</v>
      </c>
      <c r="AL50" s="25"/>
      <c r="AM50" s="25"/>
      <c r="AN50" s="25">
        <v>3.5999999999999997E-2</v>
      </c>
      <c r="AO50" s="24" t="s">
        <v>83</v>
      </c>
      <c r="AP50" s="25"/>
      <c r="AQ50" s="25" t="s">
        <v>84</v>
      </c>
      <c r="AR50" s="25" t="s">
        <v>371</v>
      </c>
      <c r="AS50" s="25" t="s">
        <v>73</v>
      </c>
      <c r="AT50" s="23">
        <v>2</v>
      </c>
      <c r="AU50" s="25" t="s">
        <v>85</v>
      </c>
      <c r="AV50" s="25" t="s">
        <v>371</v>
      </c>
      <c r="AW50" s="25">
        <v>2023</v>
      </c>
      <c r="AX50" s="29"/>
      <c r="AY50" s="29"/>
      <c r="AZ50" s="29"/>
      <c r="BA50" s="29"/>
      <c r="BB50" s="29"/>
      <c r="BC50" s="29"/>
      <c r="BD50" s="29"/>
      <c r="BE50" s="29"/>
      <c r="BF50" s="29"/>
      <c r="BG50" s="29"/>
      <c r="BH50" s="29"/>
      <c r="BI50" s="29"/>
      <c r="BJ50" s="29"/>
      <c r="BK50" s="29"/>
      <c r="BL50" s="29"/>
      <c r="BM50" s="29"/>
    </row>
    <row r="51" spans="1:65" customFormat="1" ht="306" x14ac:dyDescent="0.25">
      <c r="A51" s="14">
        <v>47</v>
      </c>
      <c r="B51" s="25" t="s">
        <v>77</v>
      </c>
      <c r="C51" s="32"/>
      <c r="D51" s="31" t="s">
        <v>78</v>
      </c>
      <c r="E51" s="51"/>
      <c r="F51" s="25" t="s">
        <v>374</v>
      </c>
      <c r="G51" s="26" t="s">
        <v>375</v>
      </c>
      <c r="H51" s="26" t="s">
        <v>376</v>
      </c>
      <c r="I51" s="25" t="s">
        <v>569</v>
      </c>
      <c r="J51" s="23" t="s">
        <v>57</v>
      </c>
      <c r="K51" s="25" t="s">
        <v>377</v>
      </c>
      <c r="L51" s="25">
        <v>0</v>
      </c>
      <c r="M51" s="25" t="s">
        <v>59</v>
      </c>
      <c r="N51" s="25"/>
      <c r="O51" s="25" t="s">
        <v>378</v>
      </c>
      <c r="P51" s="25" t="s">
        <v>379</v>
      </c>
      <c r="Q51" s="25" t="s">
        <v>377</v>
      </c>
      <c r="R51" s="25" t="s">
        <v>380</v>
      </c>
      <c r="S51" s="25" t="s">
        <v>381</v>
      </c>
      <c r="T51" s="25"/>
      <c r="U51" s="25" t="s">
        <v>66</v>
      </c>
      <c r="V51" s="25"/>
      <c r="W51" s="25" t="s">
        <v>382</v>
      </c>
      <c r="X51" s="25"/>
      <c r="Y51" s="23"/>
      <c r="Z51" s="23" t="s">
        <v>68</v>
      </c>
      <c r="AA51" s="23"/>
      <c r="AB51" s="25"/>
      <c r="AC51" s="25"/>
      <c r="AD51" s="25"/>
      <c r="AE51" s="23"/>
      <c r="AF51" s="23">
        <v>144</v>
      </c>
      <c r="AG51" s="23"/>
      <c r="AH51" s="23"/>
      <c r="AI51" s="23"/>
      <c r="AJ51" s="23">
        <v>0.03</v>
      </c>
      <c r="AK51" s="25">
        <v>4.32</v>
      </c>
      <c r="AL51" s="23"/>
      <c r="AM51" s="23"/>
      <c r="AN51" s="25">
        <v>4.32</v>
      </c>
      <c r="AO51" s="23">
        <v>2023</v>
      </c>
      <c r="AP51" s="25" t="s">
        <v>383</v>
      </c>
      <c r="AQ51" s="25" t="s">
        <v>384</v>
      </c>
      <c r="AR51" s="25" t="s">
        <v>385</v>
      </c>
      <c r="AS51" s="25" t="s">
        <v>73</v>
      </c>
      <c r="AT51" s="23">
        <v>2</v>
      </c>
      <c r="AU51" s="25" t="s">
        <v>386</v>
      </c>
      <c r="AV51" s="25" t="s">
        <v>387</v>
      </c>
      <c r="AW51" s="25">
        <v>2023</v>
      </c>
      <c r="AX51" s="29"/>
      <c r="AY51" s="29"/>
      <c r="AZ51" s="29"/>
      <c r="BA51" s="29"/>
      <c r="BB51" s="29"/>
      <c r="BC51" s="29"/>
      <c r="BD51" s="29"/>
      <c r="BE51" s="29"/>
      <c r="BF51" s="29"/>
      <c r="BG51" s="29"/>
      <c r="BH51" s="29"/>
      <c r="BI51" s="29"/>
      <c r="BJ51" s="29"/>
      <c r="BK51" s="29"/>
      <c r="BL51" s="29"/>
      <c r="BM51" s="29"/>
    </row>
    <row r="52" spans="1:65" customFormat="1" ht="76.5" x14ac:dyDescent="0.25">
      <c r="A52" s="65">
        <v>48</v>
      </c>
      <c r="B52" s="23" t="s">
        <v>92</v>
      </c>
      <c r="C52" s="23"/>
      <c r="D52" s="24" t="s">
        <v>93</v>
      </c>
      <c r="E52" s="23"/>
      <c r="F52" s="25" t="s">
        <v>388</v>
      </c>
      <c r="G52" s="26" t="s">
        <v>354</v>
      </c>
      <c r="H52" s="26" t="s">
        <v>389</v>
      </c>
      <c r="I52" s="27" t="s">
        <v>390</v>
      </c>
      <c r="J52" s="23" t="s">
        <v>57</v>
      </c>
      <c r="K52" s="23"/>
      <c r="L52" s="23">
        <v>8.6999999999999993</v>
      </c>
      <c r="M52" s="25" t="s">
        <v>59</v>
      </c>
      <c r="N52" s="23"/>
      <c r="O52" s="25" t="s">
        <v>378</v>
      </c>
      <c r="P52" s="25" t="s">
        <v>391</v>
      </c>
      <c r="Q52" s="27" t="s">
        <v>390</v>
      </c>
      <c r="R52" s="23" t="s">
        <v>392</v>
      </c>
      <c r="S52" s="23" t="s">
        <v>393</v>
      </c>
      <c r="T52" s="23" t="s">
        <v>111</v>
      </c>
      <c r="U52" s="25" t="s">
        <v>66</v>
      </c>
      <c r="V52" s="25"/>
      <c r="W52" s="25" t="s">
        <v>394</v>
      </c>
      <c r="X52" s="23"/>
      <c r="Y52" s="23"/>
      <c r="Z52" s="23"/>
      <c r="AA52" s="23"/>
      <c r="AB52" s="23"/>
      <c r="AC52" s="25" t="s">
        <v>68</v>
      </c>
      <c r="AD52" s="23"/>
      <c r="AE52" s="23"/>
      <c r="AF52" s="23"/>
      <c r="AG52" s="23"/>
      <c r="AH52" s="23"/>
      <c r="AI52" s="23">
        <v>1</v>
      </c>
      <c r="AJ52" s="23">
        <v>0.12</v>
      </c>
      <c r="AK52" s="23">
        <v>0.12</v>
      </c>
      <c r="AL52" s="23"/>
      <c r="AM52" s="23"/>
      <c r="AN52" s="23">
        <v>0.12</v>
      </c>
      <c r="AO52" s="23">
        <v>2023</v>
      </c>
      <c r="AP52" s="25" t="s">
        <v>395</v>
      </c>
      <c r="AQ52" s="25" t="s">
        <v>112</v>
      </c>
      <c r="AR52" s="52" t="s">
        <v>390</v>
      </c>
      <c r="AS52" s="23" t="s">
        <v>73</v>
      </c>
      <c r="AT52" s="23">
        <v>2</v>
      </c>
      <c r="AU52" s="25" t="s">
        <v>85</v>
      </c>
      <c r="AV52" s="52" t="s">
        <v>390</v>
      </c>
      <c r="AW52" s="23">
        <v>2022</v>
      </c>
      <c r="AX52" s="39"/>
      <c r="AY52" s="39"/>
      <c r="AZ52" s="39"/>
      <c r="BA52" s="39"/>
      <c r="BB52" s="39"/>
      <c r="BC52" s="39"/>
      <c r="BD52" s="39"/>
      <c r="BE52" s="39"/>
      <c r="BF52" s="39"/>
      <c r="BG52" s="39"/>
      <c r="BH52" s="39"/>
      <c r="BI52" s="39"/>
      <c r="BJ52" s="39"/>
      <c r="BK52" s="39"/>
      <c r="BL52" s="39"/>
      <c r="BM52" s="39"/>
    </row>
    <row r="53" spans="1:65" customFormat="1" ht="306" x14ac:dyDescent="0.25">
      <c r="A53" s="14">
        <v>49</v>
      </c>
      <c r="B53" s="25" t="s">
        <v>51</v>
      </c>
      <c r="C53" s="23"/>
      <c r="D53" s="25" t="s">
        <v>52</v>
      </c>
      <c r="E53" s="25"/>
      <c r="F53" s="25" t="s">
        <v>396</v>
      </c>
      <c r="G53" s="26" t="s">
        <v>397</v>
      </c>
      <c r="H53" s="26" t="s">
        <v>398</v>
      </c>
      <c r="I53" s="23" t="s">
        <v>399</v>
      </c>
      <c r="J53" s="23" t="s">
        <v>57</v>
      </c>
      <c r="K53" s="23"/>
      <c r="L53" s="24" t="s">
        <v>400</v>
      </c>
      <c r="M53" s="25" t="s">
        <v>59</v>
      </c>
      <c r="N53" s="23"/>
      <c r="O53" s="25" t="s">
        <v>401</v>
      </c>
      <c r="P53" s="25" t="s">
        <v>402</v>
      </c>
      <c r="Q53" s="25" t="s">
        <v>403</v>
      </c>
      <c r="R53" s="23" t="s">
        <v>404</v>
      </c>
      <c r="S53" s="25" t="s">
        <v>405</v>
      </c>
      <c r="T53" s="31" t="s">
        <v>111</v>
      </c>
      <c r="U53" s="25" t="s">
        <v>66</v>
      </c>
      <c r="V53" s="25"/>
      <c r="W53" s="23"/>
      <c r="X53" s="23" t="s">
        <v>68</v>
      </c>
      <c r="Y53" s="23"/>
      <c r="Z53" s="23"/>
      <c r="AA53" s="23"/>
      <c r="AB53" s="23"/>
      <c r="AC53" s="23"/>
      <c r="AD53" s="31" t="s">
        <v>406</v>
      </c>
      <c r="AE53" s="23"/>
      <c r="AF53" s="23"/>
      <c r="AG53" s="23"/>
      <c r="AH53" s="23"/>
      <c r="AI53" s="23"/>
      <c r="AJ53" s="24" t="s">
        <v>136</v>
      </c>
      <c r="AK53" s="23">
        <v>33.6</v>
      </c>
      <c r="AL53" s="23"/>
      <c r="AM53" s="23"/>
      <c r="AN53" s="23">
        <v>33.6</v>
      </c>
      <c r="AO53" s="23">
        <v>2022</v>
      </c>
      <c r="AP53" s="25" t="s">
        <v>407</v>
      </c>
      <c r="AQ53" s="25" t="s">
        <v>72</v>
      </c>
      <c r="AR53" s="25" t="s">
        <v>408</v>
      </c>
      <c r="AS53" s="23" t="s">
        <v>73</v>
      </c>
      <c r="AT53" s="23">
        <v>1</v>
      </c>
      <c r="AU53" s="25" t="s">
        <v>409</v>
      </c>
      <c r="AV53" s="25" t="s">
        <v>390</v>
      </c>
      <c r="AW53" s="23" t="s">
        <v>76</v>
      </c>
      <c r="AX53" s="29"/>
      <c r="AY53" s="29"/>
      <c r="AZ53" s="29"/>
      <c r="BA53" s="29"/>
      <c r="BB53" s="29"/>
      <c r="BC53" s="29"/>
      <c r="BD53" s="29"/>
      <c r="BE53" s="29"/>
      <c r="BF53" s="29"/>
      <c r="BG53" s="29"/>
      <c r="BH53" s="29"/>
      <c r="BI53" s="29"/>
      <c r="BJ53" s="29"/>
      <c r="BK53" s="29"/>
      <c r="BL53" s="29"/>
      <c r="BM53" s="29"/>
    </row>
    <row r="54" spans="1:65" customFormat="1" ht="76.5" x14ac:dyDescent="0.25">
      <c r="A54" s="65">
        <v>50</v>
      </c>
      <c r="B54" s="23" t="s">
        <v>92</v>
      </c>
      <c r="C54" s="25"/>
      <c r="D54" s="25" t="s">
        <v>234</v>
      </c>
      <c r="E54" s="25"/>
      <c r="F54" s="25" t="s">
        <v>410</v>
      </c>
      <c r="G54" s="26" t="s">
        <v>223</v>
      </c>
      <c r="H54" s="26" t="s">
        <v>411</v>
      </c>
      <c r="I54" s="38" t="s">
        <v>390</v>
      </c>
      <c r="J54" s="23" t="s">
        <v>57</v>
      </c>
      <c r="K54" s="23"/>
      <c r="L54" s="53">
        <v>8.6999999999999993</v>
      </c>
      <c r="M54" s="25" t="s">
        <v>59</v>
      </c>
      <c r="N54" s="25"/>
      <c r="O54" s="25" t="s">
        <v>412</v>
      </c>
      <c r="P54" s="25" t="s">
        <v>413</v>
      </c>
      <c r="Q54" s="25" t="s">
        <v>403</v>
      </c>
      <c r="R54" s="25" t="s">
        <v>414</v>
      </c>
      <c r="S54" s="25" t="s">
        <v>415</v>
      </c>
      <c r="T54" s="23" t="s">
        <v>111</v>
      </c>
      <c r="U54" s="25" t="s">
        <v>66</v>
      </c>
      <c r="V54" s="25"/>
      <c r="W54" s="25" t="s">
        <v>82</v>
      </c>
      <c r="X54" s="54"/>
      <c r="Y54" s="23"/>
      <c r="Z54" s="25" t="s">
        <v>68</v>
      </c>
      <c r="AA54" s="23"/>
      <c r="AB54" s="23"/>
      <c r="AC54" s="23"/>
      <c r="AD54" s="25"/>
      <c r="AE54" s="23"/>
      <c r="AF54" s="23">
        <v>7.5</v>
      </c>
      <c r="AG54" s="23"/>
      <c r="AH54" s="23"/>
      <c r="AI54" s="23"/>
      <c r="AJ54" s="23">
        <v>10</v>
      </c>
      <c r="AK54" s="23">
        <v>75</v>
      </c>
      <c r="AL54" s="23"/>
      <c r="AM54" s="23"/>
      <c r="AN54" s="25">
        <v>75</v>
      </c>
      <c r="AO54" s="23">
        <v>2023</v>
      </c>
      <c r="AP54" s="25"/>
      <c r="AQ54" s="25" t="s">
        <v>112</v>
      </c>
      <c r="AR54" s="52" t="s">
        <v>390</v>
      </c>
      <c r="AS54" s="25" t="s">
        <v>73</v>
      </c>
      <c r="AT54" s="25">
        <v>2</v>
      </c>
      <c r="AU54" s="25" t="s">
        <v>85</v>
      </c>
      <c r="AV54" s="52" t="s">
        <v>390</v>
      </c>
      <c r="AW54" s="25" t="s">
        <v>416</v>
      </c>
      <c r="AX54" s="29"/>
      <c r="AY54" s="29"/>
      <c r="AZ54" s="29"/>
      <c r="BA54" s="29"/>
      <c r="BB54" s="29"/>
      <c r="BC54" s="29"/>
      <c r="BD54" s="29"/>
      <c r="BE54" s="29"/>
      <c r="BF54" s="29"/>
      <c r="BG54" s="29"/>
      <c r="BH54" s="29"/>
      <c r="BI54" s="29"/>
      <c r="BJ54" s="29"/>
      <c r="BK54" s="29"/>
      <c r="BL54" s="29"/>
      <c r="BM54" s="29"/>
    </row>
    <row r="55" spans="1:65" customFormat="1" ht="76.5" x14ac:dyDescent="0.25">
      <c r="A55" s="14">
        <v>51</v>
      </c>
      <c r="B55" s="23" t="s">
        <v>92</v>
      </c>
      <c r="C55" s="25" t="s">
        <v>417</v>
      </c>
      <c r="D55" s="24" t="s">
        <v>93</v>
      </c>
      <c r="E55" s="25"/>
      <c r="F55" s="25" t="s">
        <v>418</v>
      </c>
      <c r="G55" s="26" t="s">
        <v>223</v>
      </c>
      <c r="H55" s="26" t="s">
        <v>419</v>
      </c>
      <c r="I55" s="25" t="s">
        <v>390</v>
      </c>
      <c r="J55" s="23" t="s">
        <v>57</v>
      </c>
      <c r="K55" s="23"/>
      <c r="L55" s="23">
        <v>8.6999999999999993</v>
      </c>
      <c r="M55" s="25" t="s">
        <v>59</v>
      </c>
      <c r="N55" s="25"/>
      <c r="O55" s="25" t="s">
        <v>412</v>
      </c>
      <c r="P55" s="25" t="s">
        <v>413</v>
      </c>
      <c r="Q55" s="27" t="s">
        <v>390</v>
      </c>
      <c r="R55" s="25" t="s">
        <v>420</v>
      </c>
      <c r="S55" s="25" t="s">
        <v>421</v>
      </c>
      <c r="T55" s="25" t="s">
        <v>422</v>
      </c>
      <c r="U55" s="25" t="s">
        <v>66</v>
      </c>
      <c r="V55" s="25"/>
      <c r="W55" s="25" t="s">
        <v>82</v>
      </c>
      <c r="X55" s="25"/>
      <c r="Y55" s="23"/>
      <c r="Z55" s="25" t="s">
        <v>68</v>
      </c>
      <c r="AA55" s="23"/>
      <c r="AB55" s="25"/>
      <c r="AC55" s="25"/>
      <c r="AD55" s="25"/>
      <c r="AE55" s="23"/>
      <c r="AF55" s="23">
        <v>5.6</v>
      </c>
      <c r="AG55" s="23"/>
      <c r="AH55" s="23"/>
      <c r="AI55" s="23"/>
      <c r="AJ55" s="23">
        <v>10</v>
      </c>
      <c r="AK55" s="23">
        <v>56</v>
      </c>
      <c r="AL55" s="23"/>
      <c r="AM55" s="23"/>
      <c r="AN55" s="25">
        <v>56</v>
      </c>
      <c r="AO55" s="23">
        <v>2023</v>
      </c>
      <c r="AP55" s="25" t="s">
        <v>423</v>
      </c>
      <c r="AQ55" s="25" t="s">
        <v>424</v>
      </c>
      <c r="AR55" s="25" t="s">
        <v>425</v>
      </c>
      <c r="AS55" s="25" t="s">
        <v>73</v>
      </c>
      <c r="AT55" s="25">
        <v>1</v>
      </c>
      <c r="AU55" s="25" t="s">
        <v>426</v>
      </c>
      <c r="AV55" s="25" t="s">
        <v>425</v>
      </c>
      <c r="AW55" s="25" t="s">
        <v>427</v>
      </c>
      <c r="AX55" s="29"/>
      <c r="AY55" s="29"/>
      <c r="AZ55" s="29"/>
      <c r="BA55" s="29"/>
      <c r="BB55" s="29"/>
      <c r="BC55" s="29"/>
      <c r="BD55" s="29"/>
      <c r="BE55" s="29"/>
      <c r="BF55" s="29"/>
      <c r="BG55" s="29"/>
      <c r="BH55" s="29"/>
      <c r="BI55" s="29"/>
      <c r="BJ55" s="29"/>
      <c r="BK55" s="29"/>
      <c r="BL55" s="29"/>
      <c r="BM55" s="29"/>
    </row>
    <row r="56" spans="1:65" customFormat="1" ht="76.5" x14ac:dyDescent="0.25">
      <c r="A56" s="65">
        <v>52</v>
      </c>
      <c r="B56" s="23" t="s">
        <v>92</v>
      </c>
      <c r="C56" s="25" t="s">
        <v>417</v>
      </c>
      <c r="D56" s="24" t="s">
        <v>93</v>
      </c>
      <c r="E56" s="25"/>
      <c r="F56" s="25" t="s">
        <v>428</v>
      </c>
      <c r="G56" s="26" t="s">
        <v>354</v>
      </c>
      <c r="H56" s="55" t="s">
        <v>429</v>
      </c>
      <c r="I56" s="44" t="s">
        <v>425</v>
      </c>
      <c r="J56" s="23" t="s">
        <v>57</v>
      </c>
      <c r="K56" s="23"/>
      <c r="L56" s="25">
        <v>3.6</v>
      </c>
      <c r="M56" s="25" t="s">
        <v>59</v>
      </c>
      <c r="N56" s="25"/>
      <c r="O56" s="25" t="s">
        <v>412</v>
      </c>
      <c r="P56" s="25" t="s">
        <v>413</v>
      </c>
      <c r="Q56" s="25" t="s">
        <v>430</v>
      </c>
      <c r="R56" s="25" t="s">
        <v>431</v>
      </c>
      <c r="S56" s="25" t="s">
        <v>432</v>
      </c>
      <c r="T56" s="25" t="s">
        <v>150</v>
      </c>
      <c r="U56" s="25" t="s">
        <v>66</v>
      </c>
      <c r="V56" s="25"/>
      <c r="W56" s="25" t="s">
        <v>82</v>
      </c>
      <c r="X56" s="25"/>
      <c r="Y56" s="23"/>
      <c r="Z56" s="25"/>
      <c r="AA56" s="23"/>
      <c r="AB56" s="25"/>
      <c r="AC56" s="25" t="s">
        <v>68</v>
      </c>
      <c r="AD56" s="25"/>
      <c r="AE56" s="23"/>
      <c r="AF56" s="23"/>
      <c r="AG56" s="23"/>
      <c r="AH56" s="23"/>
      <c r="AI56" s="23">
        <v>1</v>
      </c>
      <c r="AJ56" s="23">
        <v>23.9</v>
      </c>
      <c r="AK56" s="23">
        <v>23.9</v>
      </c>
      <c r="AL56" s="23"/>
      <c r="AM56" s="23"/>
      <c r="AN56" s="25">
        <v>23.9</v>
      </c>
      <c r="AO56" s="23">
        <v>2023</v>
      </c>
      <c r="AP56" s="25" t="s">
        <v>423</v>
      </c>
      <c r="AQ56" s="25" t="s">
        <v>424</v>
      </c>
      <c r="AR56" s="25" t="s">
        <v>425</v>
      </c>
      <c r="AS56" s="25" t="s">
        <v>73</v>
      </c>
      <c r="AT56" s="25">
        <v>1</v>
      </c>
      <c r="AU56" s="25" t="s">
        <v>426</v>
      </c>
      <c r="AV56" s="25" t="s">
        <v>425</v>
      </c>
      <c r="AW56" s="25" t="s">
        <v>427</v>
      </c>
      <c r="AX56" s="29"/>
      <c r="AY56" s="29"/>
      <c r="AZ56" s="29"/>
      <c r="BA56" s="29"/>
      <c r="BB56" s="29"/>
      <c r="BC56" s="29"/>
      <c r="BD56" s="29"/>
      <c r="BE56" s="29"/>
      <c r="BF56" s="29"/>
      <c r="BG56" s="29"/>
      <c r="BH56" s="29"/>
      <c r="BI56" s="29"/>
      <c r="BJ56" s="29"/>
      <c r="BK56" s="29"/>
      <c r="BL56" s="29"/>
      <c r="BM56" s="29"/>
    </row>
    <row r="57" spans="1:65" customFormat="1" ht="242.25" x14ac:dyDescent="0.25">
      <c r="A57" s="14">
        <v>53</v>
      </c>
      <c r="B57" s="25" t="s">
        <v>77</v>
      </c>
      <c r="C57" s="32"/>
      <c r="D57" s="31" t="s">
        <v>78</v>
      </c>
      <c r="E57" s="33"/>
      <c r="F57" s="25" t="s">
        <v>433</v>
      </c>
      <c r="G57" s="75" t="s">
        <v>434</v>
      </c>
      <c r="H57" s="34" t="s">
        <v>435</v>
      </c>
      <c r="I57" s="25" t="s">
        <v>436</v>
      </c>
      <c r="J57" s="24" t="s">
        <v>437</v>
      </c>
      <c r="K57" s="24"/>
      <c r="L57" s="44">
        <v>0</v>
      </c>
      <c r="M57" s="25" t="s">
        <v>59</v>
      </c>
      <c r="N57" s="25"/>
      <c r="O57" s="35" t="s">
        <v>438</v>
      </c>
      <c r="P57" s="25" t="s">
        <v>439</v>
      </c>
      <c r="Q57" s="25" t="s">
        <v>436</v>
      </c>
      <c r="R57" s="25" t="s">
        <v>440</v>
      </c>
      <c r="S57" s="25" t="s">
        <v>441</v>
      </c>
      <c r="T57" s="31" t="s">
        <v>442</v>
      </c>
      <c r="U57" s="25" t="s">
        <v>66</v>
      </c>
      <c r="V57" s="25"/>
      <c r="W57" s="25" t="s">
        <v>82</v>
      </c>
      <c r="X57" s="25"/>
      <c r="Y57" s="25"/>
      <c r="Z57" s="25" t="s">
        <v>68</v>
      </c>
      <c r="AA57" s="25"/>
      <c r="AB57" s="25"/>
      <c r="AC57" s="25"/>
      <c r="AD57" s="25"/>
      <c r="AE57" s="25"/>
      <c r="AF57" s="25">
        <v>73.400000000000006</v>
      </c>
      <c r="AG57" s="25"/>
      <c r="AH57" s="25"/>
      <c r="AI57" s="25"/>
      <c r="AJ57" s="25">
        <v>2.48</v>
      </c>
      <c r="AK57" s="25">
        <v>182</v>
      </c>
      <c r="AL57" s="25"/>
      <c r="AM57" s="25"/>
      <c r="AN57" s="25">
        <v>182</v>
      </c>
      <c r="AO57" s="24" t="s">
        <v>83</v>
      </c>
      <c r="AP57" s="25"/>
      <c r="AQ57" s="25" t="s">
        <v>84</v>
      </c>
      <c r="AR57" s="25" t="s">
        <v>436</v>
      </c>
      <c r="AS57" s="25" t="s">
        <v>73</v>
      </c>
      <c r="AT57" s="23">
        <v>2</v>
      </c>
      <c r="AU57" s="25" t="s">
        <v>85</v>
      </c>
      <c r="AV57" s="25" t="s">
        <v>436</v>
      </c>
      <c r="AW57" s="25">
        <v>2022</v>
      </c>
      <c r="AX57" s="29"/>
      <c r="AY57" s="29"/>
      <c r="AZ57" s="29"/>
      <c r="BA57" s="29"/>
      <c r="BB57" s="29"/>
      <c r="BC57" s="29"/>
      <c r="BD57" s="29"/>
      <c r="BE57" s="29"/>
      <c r="BF57" s="29"/>
      <c r="BG57" s="29"/>
      <c r="BH57" s="29"/>
      <c r="BI57" s="29"/>
      <c r="BJ57" s="29"/>
      <c r="BK57" s="29"/>
      <c r="BL57" s="29"/>
      <c r="BM57" s="29"/>
    </row>
    <row r="58" spans="1:65" customFormat="1" ht="102" x14ac:dyDescent="0.25">
      <c r="A58" s="65">
        <v>54</v>
      </c>
      <c r="B58" s="25" t="s">
        <v>92</v>
      </c>
      <c r="C58" s="25"/>
      <c r="D58" s="47" t="s">
        <v>234</v>
      </c>
      <c r="E58" s="25"/>
      <c r="F58" s="25" t="s">
        <v>443</v>
      </c>
      <c r="G58" s="26" t="s">
        <v>236</v>
      </c>
      <c r="H58" s="26" t="s">
        <v>444</v>
      </c>
      <c r="I58" s="25" t="s">
        <v>436</v>
      </c>
      <c r="J58" s="24" t="s">
        <v>437</v>
      </c>
      <c r="K58" s="25"/>
      <c r="L58" s="25">
        <v>9.8000000000000007</v>
      </c>
      <c r="M58" s="25" t="s">
        <v>59</v>
      </c>
      <c r="N58" s="25"/>
      <c r="O58" s="35" t="s">
        <v>445</v>
      </c>
      <c r="P58" s="25" t="s">
        <v>446</v>
      </c>
      <c r="Q58" s="25" t="s">
        <v>436</v>
      </c>
      <c r="R58" s="25" t="s">
        <v>440</v>
      </c>
      <c r="S58" s="25" t="s">
        <v>441</v>
      </c>
      <c r="T58" s="25" t="s">
        <v>447</v>
      </c>
      <c r="U58" s="25" t="s">
        <v>66</v>
      </c>
      <c r="V58" s="25"/>
      <c r="W58" s="25" t="s">
        <v>82</v>
      </c>
      <c r="X58" s="25"/>
      <c r="Y58" s="25"/>
      <c r="Z58" s="25" t="s">
        <v>68</v>
      </c>
      <c r="AA58" s="25"/>
      <c r="AB58" s="25"/>
      <c r="AC58" s="25"/>
      <c r="AD58" s="25"/>
      <c r="AE58" s="48"/>
      <c r="AF58" s="48">
        <v>54</v>
      </c>
      <c r="AG58" s="25"/>
      <c r="AH58" s="25"/>
      <c r="AI58" s="48"/>
      <c r="AJ58" s="48">
        <v>1.24</v>
      </c>
      <c r="AK58" s="48">
        <v>67</v>
      </c>
      <c r="AL58" s="48"/>
      <c r="AM58" s="48"/>
      <c r="AN58" s="48">
        <v>67</v>
      </c>
      <c r="AO58" s="25">
        <v>2022</v>
      </c>
      <c r="AP58" s="25"/>
      <c r="AQ58" s="25" t="s">
        <v>213</v>
      </c>
      <c r="AR58" s="25" t="s">
        <v>436</v>
      </c>
      <c r="AS58" s="25" t="s">
        <v>73</v>
      </c>
      <c r="AT58" s="25">
        <v>1</v>
      </c>
      <c r="AU58" s="25" t="s">
        <v>85</v>
      </c>
      <c r="AV58" s="25" t="s">
        <v>436</v>
      </c>
      <c r="AW58" s="25">
        <v>2022</v>
      </c>
      <c r="AX58" s="29"/>
      <c r="AY58" s="29"/>
      <c r="AZ58" s="29"/>
      <c r="BA58" s="29"/>
      <c r="BB58" s="29"/>
      <c r="BC58" s="29"/>
      <c r="BD58" s="29"/>
      <c r="BE58" s="29"/>
      <c r="BF58" s="29"/>
      <c r="BG58" s="29"/>
      <c r="BH58" s="29"/>
      <c r="BI58" s="29"/>
      <c r="BJ58" s="29"/>
      <c r="BK58" s="29"/>
      <c r="BL58" s="29"/>
      <c r="BM58" s="29"/>
    </row>
    <row r="59" spans="1:65" customFormat="1" ht="318.75" x14ac:dyDescent="0.25">
      <c r="A59" s="14">
        <v>55</v>
      </c>
      <c r="B59" s="25" t="s">
        <v>51</v>
      </c>
      <c r="C59" s="23"/>
      <c r="D59" s="25" t="s">
        <v>52</v>
      </c>
      <c r="E59" s="25"/>
      <c r="F59" s="25" t="s">
        <v>448</v>
      </c>
      <c r="G59" s="26" t="s">
        <v>449</v>
      </c>
      <c r="H59" s="26" t="s">
        <v>450</v>
      </c>
      <c r="I59" s="25" t="s">
        <v>436</v>
      </c>
      <c r="J59" s="23" t="s">
        <v>57</v>
      </c>
      <c r="K59" s="23"/>
      <c r="L59" s="23">
        <v>34.700000000000003</v>
      </c>
      <c r="M59" s="25" t="s">
        <v>59</v>
      </c>
      <c r="N59" s="23"/>
      <c r="O59" s="25" t="s">
        <v>438</v>
      </c>
      <c r="P59" s="25" t="s">
        <v>439</v>
      </c>
      <c r="Q59" s="25" t="s">
        <v>436</v>
      </c>
      <c r="R59" s="23" t="s">
        <v>451</v>
      </c>
      <c r="S59" s="25" t="s">
        <v>452</v>
      </c>
      <c r="T59" s="31" t="s">
        <v>65</v>
      </c>
      <c r="U59" s="25" t="s">
        <v>66</v>
      </c>
      <c r="V59" s="25"/>
      <c r="W59" s="25" t="s">
        <v>82</v>
      </c>
      <c r="X59" s="23" t="s">
        <v>68</v>
      </c>
      <c r="Y59" s="23"/>
      <c r="Z59" s="23"/>
      <c r="AA59" s="23"/>
      <c r="AB59" s="23"/>
      <c r="AC59" s="23"/>
      <c r="AD59" s="31" t="s">
        <v>453</v>
      </c>
      <c r="AE59" s="23"/>
      <c r="AF59" s="23"/>
      <c r="AG59" s="23"/>
      <c r="AH59" s="23"/>
      <c r="AI59" s="23"/>
      <c r="AJ59" s="23">
        <v>60</v>
      </c>
      <c r="AK59" s="23">
        <v>624.6</v>
      </c>
      <c r="AL59" s="23"/>
      <c r="AM59" s="23"/>
      <c r="AN59" s="23">
        <v>624.6</v>
      </c>
      <c r="AO59" s="23">
        <v>2022</v>
      </c>
      <c r="AP59" s="25" t="s">
        <v>71</v>
      </c>
      <c r="AQ59" s="25" t="s">
        <v>72</v>
      </c>
      <c r="AR59" s="25" t="s">
        <v>436</v>
      </c>
      <c r="AS59" s="23" t="s">
        <v>73</v>
      </c>
      <c r="AT59" s="23">
        <v>1</v>
      </c>
      <c r="AU59" s="25" t="s">
        <v>454</v>
      </c>
      <c r="AV59" s="25" t="s">
        <v>455</v>
      </c>
      <c r="AW59" s="23" t="s">
        <v>76</v>
      </c>
      <c r="AX59" s="29"/>
      <c r="AY59" s="29"/>
      <c r="AZ59" s="29"/>
      <c r="BA59" s="29"/>
      <c r="BB59" s="29"/>
      <c r="BC59" s="29"/>
      <c r="BD59" s="29"/>
      <c r="BE59" s="29"/>
      <c r="BF59" s="29"/>
      <c r="BG59" s="29"/>
      <c r="BH59" s="29"/>
      <c r="BI59" s="29"/>
      <c r="BJ59" s="29"/>
      <c r="BK59" s="29"/>
      <c r="BL59" s="29"/>
      <c r="BM59" s="29"/>
    </row>
    <row r="60" spans="1:65" customFormat="1" ht="102" x14ac:dyDescent="0.25">
      <c r="A60" s="65">
        <v>56</v>
      </c>
      <c r="B60" s="23" t="s">
        <v>92</v>
      </c>
      <c r="C60" s="23"/>
      <c r="D60" s="24" t="s">
        <v>93</v>
      </c>
      <c r="E60" s="23"/>
      <c r="F60" s="25" t="s">
        <v>456</v>
      </c>
      <c r="G60" s="26" t="s">
        <v>94</v>
      </c>
      <c r="H60" s="26" t="s">
        <v>457</v>
      </c>
      <c r="I60" s="27" t="s">
        <v>140</v>
      </c>
      <c r="J60" s="23" t="s">
        <v>57</v>
      </c>
      <c r="K60" s="23"/>
      <c r="L60" s="23">
        <v>5.7</v>
      </c>
      <c r="M60" s="25" t="s">
        <v>59</v>
      </c>
      <c r="N60" s="23"/>
      <c r="O60" s="25" t="s">
        <v>96</v>
      </c>
      <c r="P60" s="25" t="s">
        <v>120</v>
      </c>
      <c r="Q60" s="27" t="s">
        <v>140</v>
      </c>
      <c r="R60" s="25" t="s">
        <v>458</v>
      </c>
      <c r="S60" s="25" t="s">
        <v>459</v>
      </c>
      <c r="T60" s="25" t="s">
        <v>460</v>
      </c>
      <c r="U60" s="25" t="s">
        <v>66</v>
      </c>
      <c r="V60" s="25"/>
      <c r="W60" s="25" t="s">
        <v>82</v>
      </c>
      <c r="X60" s="23"/>
      <c r="Y60" s="23"/>
      <c r="Z60" s="25" t="s">
        <v>68</v>
      </c>
      <c r="AA60" s="23"/>
      <c r="AB60" s="23"/>
      <c r="AC60" s="23"/>
      <c r="AD60" s="23"/>
      <c r="AE60" s="23"/>
      <c r="AF60" s="23">
        <v>13.8</v>
      </c>
      <c r="AG60" s="23"/>
      <c r="AH60" s="23"/>
      <c r="AI60" s="23"/>
      <c r="AJ60" s="23">
        <v>2.5</v>
      </c>
      <c r="AK60" s="23">
        <v>34.5</v>
      </c>
      <c r="AL60" s="23"/>
      <c r="AM60" s="23"/>
      <c r="AN60" s="23">
        <v>34.5</v>
      </c>
      <c r="AO60" s="25">
        <v>2022</v>
      </c>
      <c r="AP60" s="23"/>
      <c r="AQ60" s="25" t="s">
        <v>112</v>
      </c>
      <c r="AR60" s="27" t="s">
        <v>140</v>
      </c>
      <c r="AS60" s="23" t="s">
        <v>73</v>
      </c>
      <c r="AT60" s="23">
        <v>2</v>
      </c>
      <c r="AU60" s="25" t="s">
        <v>85</v>
      </c>
      <c r="AV60" s="27" t="s">
        <v>140</v>
      </c>
      <c r="AW60" s="23">
        <v>2022</v>
      </c>
      <c r="AX60" s="39"/>
      <c r="AY60" s="39"/>
      <c r="AZ60" s="39"/>
      <c r="BA60" s="39"/>
      <c r="BB60" s="39"/>
      <c r="BC60" s="39"/>
      <c r="BD60" s="39"/>
      <c r="BE60" s="39"/>
      <c r="BF60" s="39"/>
      <c r="BG60" s="39"/>
      <c r="BH60" s="39"/>
      <c r="BI60" s="39"/>
      <c r="BJ60" s="39"/>
      <c r="BK60" s="39"/>
      <c r="BL60" s="39"/>
      <c r="BM60" s="39"/>
    </row>
    <row r="61" spans="1:65" customFormat="1" ht="368.1" customHeight="1" x14ac:dyDescent="0.25">
      <c r="A61" s="14">
        <v>57</v>
      </c>
      <c r="B61" s="25" t="s">
        <v>51</v>
      </c>
      <c r="C61" s="23"/>
      <c r="D61" s="25" t="s">
        <v>52</v>
      </c>
      <c r="E61" s="25"/>
      <c r="F61" s="25" t="s">
        <v>461</v>
      </c>
      <c r="G61" s="26" t="s">
        <v>462</v>
      </c>
      <c r="H61" s="26" t="s">
        <v>463</v>
      </c>
      <c r="I61" s="25" t="s">
        <v>464</v>
      </c>
      <c r="J61" s="23" t="s">
        <v>57</v>
      </c>
      <c r="K61" s="23"/>
      <c r="L61" s="24" t="s">
        <v>465</v>
      </c>
      <c r="M61" s="25" t="s">
        <v>59</v>
      </c>
      <c r="N61" s="23"/>
      <c r="O61" s="25" t="s">
        <v>60</v>
      </c>
      <c r="P61" s="23" t="s">
        <v>191</v>
      </c>
      <c r="Q61" s="25" t="s">
        <v>466</v>
      </c>
      <c r="R61" s="25" t="s">
        <v>145</v>
      </c>
      <c r="S61" s="23" t="s">
        <v>467</v>
      </c>
      <c r="T61" s="25" t="s">
        <v>111</v>
      </c>
      <c r="U61" s="25" t="s">
        <v>66</v>
      </c>
      <c r="V61" s="23"/>
      <c r="W61" s="23"/>
      <c r="X61" s="25" t="s">
        <v>68</v>
      </c>
      <c r="Y61" s="23"/>
      <c r="Z61" s="23"/>
      <c r="AA61" s="23"/>
      <c r="AB61" s="23"/>
      <c r="AC61" s="23"/>
      <c r="AD61" s="25">
        <v>25</v>
      </c>
      <c r="AE61" s="23"/>
      <c r="AF61" s="23"/>
      <c r="AG61" s="23"/>
      <c r="AH61" s="23"/>
      <c r="AI61" s="23"/>
      <c r="AJ61" s="23">
        <v>46.2</v>
      </c>
      <c r="AK61" s="23">
        <v>1155</v>
      </c>
      <c r="AL61" s="23"/>
      <c r="AM61" s="23"/>
      <c r="AN61" s="23">
        <v>1155</v>
      </c>
      <c r="AO61" s="23">
        <v>2022</v>
      </c>
      <c r="AP61" s="25" t="s">
        <v>468</v>
      </c>
      <c r="AQ61" s="25" t="s">
        <v>72</v>
      </c>
      <c r="AR61" s="25" t="s">
        <v>466</v>
      </c>
      <c r="AS61" s="23" t="s">
        <v>73</v>
      </c>
      <c r="AT61" s="23">
        <v>1</v>
      </c>
      <c r="AU61" s="25" t="s">
        <v>469</v>
      </c>
      <c r="AV61" s="25" t="s">
        <v>466</v>
      </c>
      <c r="AW61" s="23" t="s">
        <v>76</v>
      </c>
      <c r="AX61" s="39"/>
      <c r="AY61" s="39"/>
      <c r="AZ61" s="39"/>
      <c r="BA61" s="39"/>
      <c r="BB61" s="39"/>
      <c r="BC61" s="39"/>
      <c r="BD61" s="39"/>
      <c r="BE61" s="39"/>
      <c r="BF61" s="39"/>
      <c r="BG61" s="39"/>
      <c r="BH61" s="39"/>
      <c r="BI61" s="39"/>
      <c r="BJ61" s="39"/>
      <c r="BK61" s="39"/>
      <c r="BL61" s="39"/>
      <c r="BM61" s="39"/>
    </row>
    <row r="62" spans="1:65" customFormat="1" ht="76.5" x14ac:dyDescent="0.25">
      <c r="A62" s="65">
        <v>58</v>
      </c>
      <c r="B62" s="23" t="s">
        <v>92</v>
      </c>
      <c r="C62" s="23"/>
      <c r="D62" s="24" t="s">
        <v>93</v>
      </c>
      <c r="E62" s="23"/>
      <c r="F62" s="25" t="s">
        <v>470</v>
      </c>
      <c r="G62" s="26" t="s">
        <v>223</v>
      </c>
      <c r="H62" s="26" t="s">
        <v>471</v>
      </c>
      <c r="I62" s="27" t="s">
        <v>472</v>
      </c>
      <c r="J62" s="23" t="s">
        <v>57</v>
      </c>
      <c r="K62" s="23"/>
      <c r="L62" s="23">
        <v>35.299999999999997</v>
      </c>
      <c r="M62" s="25" t="s">
        <v>59</v>
      </c>
      <c r="N62" s="23"/>
      <c r="O62" s="25" t="s">
        <v>96</v>
      </c>
      <c r="P62" s="25" t="s">
        <v>196</v>
      </c>
      <c r="Q62" s="27" t="s">
        <v>472</v>
      </c>
      <c r="R62" s="25" t="s">
        <v>473</v>
      </c>
      <c r="S62" s="25" t="s">
        <v>474</v>
      </c>
      <c r="T62" s="23" t="s">
        <v>111</v>
      </c>
      <c r="U62" s="25" t="s">
        <v>66</v>
      </c>
      <c r="V62" s="25"/>
      <c r="W62" s="25" t="s">
        <v>82</v>
      </c>
      <c r="X62" s="23"/>
      <c r="Y62" s="23"/>
      <c r="Z62" s="25" t="s">
        <v>68</v>
      </c>
      <c r="AA62" s="23"/>
      <c r="AB62" s="23"/>
      <c r="AC62" s="23"/>
      <c r="AD62" s="23"/>
      <c r="AE62" s="23"/>
      <c r="AF62" s="23">
        <v>8.5</v>
      </c>
      <c r="AG62" s="23"/>
      <c r="AH62" s="23"/>
      <c r="AI62" s="23"/>
      <c r="AJ62" s="23">
        <v>2.5</v>
      </c>
      <c r="AK62" s="23">
        <v>21.25</v>
      </c>
      <c r="AL62" s="23"/>
      <c r="AM62" s="23"/>
      <c r="AN62" s="23">
        <v>21.25</v>
      </c>
      <c r="AO62" s="23">
        <v>2023</v>
      </c>
      <c r="AP62" s="23"/>
      <c r="AQ62" s="25" t="s">
        <v>112</v>
      </c>
      <c r="AR62" s="27" t="s">
        <v>472</v>
      </c>
      <c r="AS62" s="23" t="s">
        <v>73</v>
      </c>
      <c r="AT62" s="23">
        <v>2</v>
      </c>
      <c r="AU62" s="25" t="s">
        <v>85</v>
      </c>
      <c r="AV62" s="27" t="s">
        <v>472</v>
      </c>
      <c r="AW62" s="23">
        <v>2022</v>
      </c>
      <c r="AX62" s="39"/>
      <c r="AY62" s="39"/>
      <c r="AZ62" s="39"/>
      <c r="BA62" s="39"/>
      <c r="BB62" s="39"/>
      <c r="BC62" s="39"/>
      <c r="BD62" s="39"/>
      <c r="BE62" s="39"/>
      <c r="BF62" s="39"/>
      <c r="BG62" s="39"/>
      <c r="BH62" s="39"/>
      <c r="BI62" s="39"/>
      <c r="BJ62" s="39"/>
      <c r="BK62" s="39"/>
      <c r="BL62" s="39"/>
      <c r="BM62" s="39"/>
    </row>
    <row r="63" spans="1:65" customFormat="1" ht="102" x14ac:dyDescent="0.25">
      <c r="A63" s="14">
        <v>59</v>
      </c>
      <c r="B63" s="23" t="s">
        <v>92</v>
      </c>
      <c r="C63" s="23"/>
      <c r="D63" s="24" t="s">
        <v>93</v>
      </c>
      <c r="E63" s="23"/>
      <c r="F63" s="25" t="s">
        <v>477</v>
      </c>
      <c r="G63" s="26" t="s">
        <v>94</v>
      </c>
      <c r="H63" s="26" t="s">
        <v>478</v>
      </c>
      <c r="I63" s="23" t="s">
        <v>475</v>
      </c>
      <c r="J63" s="23" t="s">
        <v>57</v>
      </c>
      <c r="K63" s="23"/>
      <c r="L63" s="23">
        <v>19.600000000000001</v>
      </c>
      <c r="M63" s="25" t="s">
        <v>59</v>
      </c>
      <c r="N63" s="23"/>
      <c r="O63" s="23" t="s">
        <v>96</v>
      </c>
      <c r="P63" s="23" t="s">
        <v>196</v>
      </c>
      <c r="Q63" s="23" t="s">
        <v>475</v>
      </c>
      <c r="R63" s="25" t="s">
        <v>479</v>
      </c>
      <c r="S63" s="23" t="s">
        <v>476</v>
      </c>
      <c r="T63" s="23" t="s">
        <v>150</v>
      </c>
      <c r="U63" s="25" t="s">
        <v>66</v>
      </c>
      <c r="V63" s="25"/>
      <c r="W63" s="25" t="s">
        <v>82</v>
      </c>
      <c r="X63" s="23"/>
      <c r="Y63" s="23"/>
      <c r="Z63" s="25" t="s">
        <v>68</v>
      </c>
      <c r="AA63" s="23"/>
      <c r="AB63" s="23"/>
      <c r="AC63" s="23"/>
      <c r="AD63" s="23"/>
      <c r="AE63" s="23"/>
      <c r="AF63" s="23">
        <v>8.3000000000000007</v>
      </c>
      <c r="AG63" s="23"/>
      <c r="AH63" s="23"/>
      <c r="AI63" s="23"/>
      <c r="AJ63" s="23">
        <v>3.5</v>
      </c>
      <c r="AK63" s="23">
        <v>29.05</v>
      </c>
      <c r="AL63" s="23"/>
      <c r="AM63" s="23"/>
      <c r="AN63" s="23">
        <v>29.05</v>
      </c>
      <c r="AO63" s="25">
        <v>2022</v>
      </c>
      <c r="AP63" s="23"/>
      <c r="AQ63" s="25" t="s">
        <v>480</v>
      </c>
      <c r="AR63" s="23" t="s">
        <v>475</v>
      </c>
      <c r="AS63" s="23" t="s">
        <v>73</v>
      </c>
      <c r="AT63" s="23">
        <v>2</v>
      </c>
      <c r="AU63" s="25" t="s">
        <v>85</v>
      </c>
      <c r="AV63" s="23" t="s">
        <v>475</v>
      </c>
      <c r="AW63" s="23">
        <v>2022</v>
      </c>
      <c r="AX63" s="39"/>
      <c r="AY63" s="39"/>
      <c r="AZ63" s="39"/>
      <c r="BA63" s="39"/>
      <c r="BB63" s="39"/>
      <c r="BC63" s="39"/>
      <c r="BD63" s="39"/>
      <c r="BE63" s="39"/>
      <c r="BF63" s="39"/>
      <c r="BG63" s="39"/>
      <c r="BH63" s="39"/>
      <c r="BI63" s="39"/>
      <c r="BJ63" s="39"/>
      <c r="BK63" s="39"/>
      <c r="BL63" s="39"/>
      <c r="BM63" s="39"/>
    </row>
    <row r="64" spans="1:65" customFormat="1" ht="102" x14ac:dyDescent="0.25">
      <c r="A64" s="65">
        <v>60</v>
      </c>
      <c r="B64" s="23" t="s">
        <v>92</v>
      </c>
      <c r="C64" s="23"/>
      <c r="D64" s="24" t="s">
        <v>93</v>
      </c>
      <c r="E64" s="23"/>
      <c r="F64" s="25" t="s">
        <v>481</v>
      </c>
      <c r="G64" s="26" t="s">
        <v>94</v>
      </c>
      <c r="H64" s="26" t="s">
        <v>482</v>
      </c>
      <c r="I64" s="23" t="s">
        <v>483</v>
      </c>
      <c r="J64" s="23" t="s">
        <v>57</v>
      </c>
      <c r="K64" s="23"/>
      <c r="L64" s="23">
        <v>15.5</v>
      </c>
      <c r="M64" s="25" t="s">
        <v>59</v>
      </c>
      <c r="N64" s="23"/>
      <c r="O64" s="23" t="s">
        <v>96</v>
      </c>
      <c r="P64" s="23" t="s">
        <v>196</v>
      </c>
      <c r="Q64" s="23" t="s">
        <v>483</v>
      </c>
      <c r="R64" s="25" t="s">
        <v>479</v>
      </c>
      <c r="S64" s="25" t="s">
        <v>476</v>
      </c>
      <c r="T64" s="23" t="s">
        <v>150</v>
      </c>
      <c r="U64" s="25" t="s">
        <v>66</v>
      </c>
      <c r="V64" s="25"/>
      <c r="W64" s="25" t="s">
        <v>82</v>
      </c>
      <c r="X64" s="23"/>
      <c r="Y64" s="23"/>
      <c r="Z64" s="25" t="s">
        <v>68</v>
      </c>
      <c r="AA64" s="23"/>
      <c r="AB64" s="23"/>
      <c r="AC64" s="23"/>
      <c r="AD64" s="23"/>
      <c r="AE64" s="23"/>
      <c r="AF64" s="23">
        <v>14.2</v>
      </c>
      <c r="AG64" s="23"/>
      <c r="AH64" s="23"/>
      <c r="AI64" s="23"/>
      <c r="AJ64" s="23">
        <v>2.5</v>
      </c>
      <c r="AK64" s="23">
        <f>AF64*AJ64</f>
        <v>35.5</v>
      </c>
      <c r="AL64" s="23"/>
      <c r="AM64" s="23"/>
      <c r="AN64" s="23">
        <v>35.5</v>
      </c>
      <c r="AO64" s="25">
        <v>2022</v>
      </c>
      <c r="AP64" s="23"/>
      <c r="AQ64" s="25" t="s">
        <v>204</v>
      </c>
      <c r="AR64" s="23" t="s">
        <v>483</v>
      </c>
      <c r="AS64" s="23" t="s">
        <v>73</v>
      </c>
      <c r="AT64" s="23">
        <v>2</v>
      </c>
      <c r="AU64" s="25" t="s">
        <v>85</v>
      </c>
      <c r="AV64" s="23" t="s">
        <v>483</v>
      </c>
      <c r="AW64" s="23">
        <v>2022</v>
      </c>
      <c r="AX64" s="39"/>
      <c r="AY64" s="39"/>
      <c r="AZ64" s="39"/>
      <c r="BA64" s="39"/>
      <c r="BB64" s="39"/>
      <c r="BC64" s="39"/>
      <c r="BD64" s="39"/>
      <c r="BE64" s="39"/>
      <c r="BF64" s="39"/>
      <c r="BG64" s="39"/>
      <c r="BH64" s="39"/>
      <c r="BI64" s="39"/>
      <c r="BJ64" s="39"/>
      <c r="BK64" s="39"/>
      <c r="BL64" s="39"/>
      <c r="BM64" s="39"/>
    </row>
    <row r="65" spans="1:65" customFormat="1" ht="229.5" x14ac:dyDescent="0.25">
      <c r="A65" s="14">
        <v>61</v>
      </c>
      <c r="B65" s="66" t="s">
        <v>77</v>
      </c>
      <c r="C65" s="67"/>
      <c r="D65" s="68" t="s">
        <v>78</v>
      </c>
      <c r="E65" s="69"/>
      <c r="F65" s="66" t="s">
        <v>572</v>
      </c>
      <c r="G65" s="70" t="s">
        <v>573</v>
      </c>
      <c r="H65" s="71" t="s">
        <v>79</v>
      </c>
      <c r="I65" s="66" t="s">
        <v>574</v>
      </c>
      <c r="J65" s="65" t="s">
        <v>57</v>
      </c>
      <c r="K65" s="65"/>
      <c r="L65" s="65">
        <v>0</v>
      </c>
      <c r="M65" s="66" t="s">
        <v>59</v>
      </c>
      <c r="N65" s="65"/>
      <c r="O65" s="66" t="s">
        <v>96</v>
      </c>
      <c r="P65" s="66" t="s">
        <v>191</v>
      </c>
      <c r="Q65" s="66" t="s">
        <v>574</v>
      </c>
      <c r="R65" s="66" t="s">
        <v>575</v>
      </c>
      <c r="S65" s="66" t="s">
        <v>576</v>
      </c>
      <c r="T65" s="68" t="s">
        <v>577</v>
      </c>
      <c r="U65" s="66" t="s">
        <v>66</v>
      </c>
      <c r="V65" s="66"/>
      <c r="W65" s="66" t="s">
        <v>82</v>
      </c>
      <c r="X65" s="65"/>
      <c r="Y65" s="65"/>
      <c r="Z65" s="65" t="s">
        <v>68</v>
      </c>
      <c r="AA65" s="65"/>
      <c r="AB65" s="65"/>
      <c r="AC65" s="65"/>
      <c r="AD65" s="65"/>
      <c r="AE65" s="65"/>
      <c r="AF65" s="65">
        <v>245.5</v>
      </c>
      <c r="AG65" s="65"/>
      <c r="AH65" s="65"/>
      <c r="AI65" s="65"/>
      <c r="AJ65" s="65">
        <v>3.5000000000000001E-3</v>
      </c>
      <c r="AK65" s="65">
        <v>0.89</v>
      </c>
      <c r="AL65" s="65"/>
      <c r="AM65" s="65"/>
      <c r="AN65" s="65">
        <v>0.89</v>
      </c>
      <c r="AO65" s="72" t="s">
        <v>83</v>
      </c>
      <c r="AP65" s="65"/>
      <c r="AQ65" s="66" t="s">
        <v>84</v>
      </c>
      <c r="AR65" s="66" t="s">
        <v>574</v>
      </c>
      <c r="AS65" s="66" t="s">
        <v>73</v>
      </c>
      <c r="AT65" s="65">
        <v>2</v>
      </c>
      <c r="AU65" s="66" t="s">
        <v>85</v>
      </c>
      <c r="AV65" s="66" t="s">
        <v>574</v>
      </c>
      <c r="AW65" s="66">
        <v>2023</v>
      </c>
      <c r="AX65" s="29"/>
      <c r="AY65" s="29"/>
      <c r="AZ65" s="29"/>
      <c r="BA65" s="29"/>
      <c r="BB65" s="29"/>
      <c r="BC65" s="29"/>
      <c r="BD65" s="29"/>
      <c r="BE65" s="29"/>
      <c r="BF65" s="29"/>
      <c r="BG65" s="29"/>
      <c r="BH65" s="29"/>
      <c r="BI65" s="29"/>
      <c r="BJ65" s="29"/>
      <c r="BK65" s="29"/>
      <c r="BL65" s="29"/>
      <c r="BM65" s="29"/>
    </row>
    <row r="66" spans="1:65" ht="318.75" x14ac:dyDescent="0.25">
      <c r="A66" s="65">
        <v>62</v>
      </c>
      <c r="B66" s="15" t="s">
        <v>51</v>
      </c>
      <c r="C66" s="14"/>
      <c r="D66" s="15" t="s">
        <v>52</v>
      </c>
      <c r="E66" s="15"/>
      <c r="F66" s="15" t="s">
        <v>484</v>
      </c>
      <c r="G66" s="16" t="s">
        <v>485</v>
      </c>
      <c r="H66" s="16" t="s">
        <v>486</v>
      </c>
      <c r="I66" s="15" t="s">
        <v>487</v>
      </c>
      <c r="J66" s="14" t="s">
        <v>57</v>
      </c>
      <c r="K66" s="14"/>
      <c r="L66" s="17" t="s">
        <v>488</v>
      </c>
      <c r="M66" s="15" t="s">
        <v>59</v>
      </c>
      <c r="N66" s="14"/>
      <c r="O66" s="15" t="s">
        <v>438</v>
      </c>
      <c r="P66" s="15" t="s">
        <v>439</v>
      </c>
      <c r="Q66" s="15" t="s">
        <v>487</v>
      </c>
      <c r="R66" s="15" t="s">
        <v>145</v>
      </c>
      <c r="S66" s="15" t="s">
        <v>489</v>
      </c>
      <c r="T66" s="15" t="s">
        <v>150</v>
      </c>
      <c r="U66" s="15" t="s">
        <v>66</v>
      </c>
      <c r="V66" s="15"/>
      <c r="W66" s="15" t="s">
        <v>82</v>
      </c>
      <c r="X66" s="14" t="s">
        <v>68</v>
      </c>
      <c r="Y66" s="14"/>
      <c r="Z66" s="14"/>
      <c r="AA66" s="14"/>
      <c r="AB66" s="14"/>
      <c r="AC66" s="14"/>
      <c r="AD66" s="18" t="s">
        <v>490</v>
      </c>
      <c r="AE66" s="14"/>
      <c r="AF66" s="14"/>
      <c r="AG66" s="14"/>
      <c r="AH66" s="14"/>
      <c r="AI66" s="14"/>
      <c r="AJ66" s="17" t="s">
        <v>136</v>
      </c>
      <c r="AK66" s="14">
        <v>52</v>
      </c>
      <c r="AL66" s="14"/>
      <c r="AM66" s="14"/>
      <c r="AN66" s="14">
        <v>52</v>
      </c>
      <c r="AO66" s="14">
        <v>2022</v>
      </c>
      <c r="AP66" s="15" t="s">
        <v>71</v>
      </c>
      <c r="AQ66" s="15" t="s">
        <v>72</v>
      </c>
      <c r="AR66" s="15" t="s">
        <v>487</v>
      </c>
      <c r="AS66" s="14" t="s">
        <v>73</v>
      </c>
      <c r="AT66" s="14">
        <v>1</v>
      </c>
      <c r="AU66" s="15" t="s">
        <v>491</v>
      </c>
      <c r="AV66" s="15" t="s">
        <v>455</v>
      </c>
      <c r="AW66" s="14" t="s">
        <v>76</v>
      </c>
      <c r="AX66" s="19"/>
      <c r="AY66" s="19"/>
      <c r="AZ66" s="19"/>
      <c r="BA66" s="19"/>
      <c r="BB66" s="19"/>
      <c r="BC66" s="19"/>
      <c r="BD66" s="19"/>
      <c r="BE66" s="19"/>
      <c r="BF66" s="19"/>
      <c r="BG66" s="19"/>
      <c r="BH66" s="19"/>
      <c r="BI66" s="19"/>
      <c r="BJ66" s="19"/>
      <c r="BK66" s="19"/>
      <c r="BL66" s="19"/>
      <c r="BM66" s="19"/>
    </row>
    <row r="67" spans="1:65" ht="306" x14ac:dyDescent="0.25">
      <c r="A67" s="14">
        <v>63</v>
      </c>
      <c r="B67" s="15" t="s">
        <v>51</v>
      </c>
      <c r="C67" s="14"/>
      <c r="D67" s="15" t="s">
        <v>52</v>
      </c>
      <c r="E67" s="15"/>
      <c r="F67" s="15" t="s">
        <v>492</v>
      </c>
      <c r="G67" s="16" t="s">
        <v>493</v>
      </c>
      <c r="H67" s="16" t="s">
        <v>494</v>
      </c>
      <c r="I67" s="14" t="s">
        <v>495</v>
      </c>
      <c r="J67" s="14" t="s">
        <v>57</v>
      </c>
      <c r="K67" s="14"/>
      <c r="L67" s="14">
        <v>19</v>
      </c>
      <c r="M67" s="15" t="s">
        <v>59</v>
      </c>
      <c r="N67" s="14"/>
      <c r="O67" s="15" t="s">
        <v>438</v>
      </c>
      <c r="P67" s="15" t="s">
        <v>439</v>
      </c>
      <c r="Q67" s="15" t="s">
        <v>496</v>
      </c>
      <c r="R67" s="15" t="s">
        <v>145</v>
      </c>
      <c r="S67" s="15" t="s">
        <v>489</v>
      </c>
      <c r="T67" s="15" t="s">
        <v>150</v>
      </c>
      <c r="U67" s="15" t="s">
        <v>66</v>
      </c>
      <c r="V67" s="15"/>
      <c r="W67" s="15" t="s">
        <v>82</v>
      </c>
      <c r="X67" s="14" t="s">
        <v>68</v>
      </c>
      <c r="Y67" s="14"/>
      <c r="Z67" s="14"/>
      <c r="AA67" s="14"/>
      <c r="AB67" s="14"/>
      <c r="AC67" s="14"/>
      <c r="AD67" s="18" t="s">
        <v>497</v>
      </c>
      <c r="AE67" s="14"/>
      <c r="AF67" s="14"/>
      <c r="AG67" s="14"/>
      <c r="AH67" s="14"/>
      <c r="AI67" s="14"/>
      <c r="AJ67" s="14">
        <v>60</v>
      </c>
      <c r="AK67" s="14">
        <v>342</v>
      </c>
      <c r="AL67" s="14"/>
      <c r="AM67" s="14"/>
      <c r="AN67" s="14">
        <v>342</v>
      </c>
      <c r="AO67" s="14">
        <v>2022</v>
      </c>
      <c r="AP67" s="15" t="s">
        <v>71</v>
      </c>
      <c r="AQ67" s="15" t="s">
        <v>72</v>
      </c>
      <c r="AR67" s="15" t="s">
        <v>496</v>
      </c>
      <c r="AS67" s="14" t="s">
        <v>73</v>
      </c>
      <c r="AT67" s="14">
        <v>1</v>
      </c>
      <c r="AU67" s="15" t="s">
        <v>498</v>
      </c>
      <c r="AV67" s="15" t="s">
        <v>455</v>
      </c>
      <c r="AW67" s="14" t="s">
        <v>76</v>
      </c>
      <c r="AX67" s="19"/>
      <c r="AY67" s="19"/>
      <c r="AZ67" s="19"/>
      <c r="BA67" s="19"/>
      <c r="BB67" s="19"/>
      <c r="BC67" s="19"/>
      <c r="BD67" s="19"/>
      <c r="BE67" s="19"/>
      <c r="BF67" s="19"/>
      <c r="BG67" s="19"/>
      <c r="BH67" s="19"/>
      <c r="BI67" s="19"/>
      <c r="BJ67" s="19"/>
      <c r="BK67" s="19"/>
      <c r="BL67" s="19"/>
      <c r="BM67" s="19"/>
    </row>
    <row r="68" spans="1:65" ht="306" x14ac:dyDescent="0.25">
      <c r="A68" s="65">
        <v>64</v>
      </c>
      <c r="B68" s="15" t="s">
        <v>51</v>
      </c>
      <c r="C68" s="14"/>
      <c r="D68" s="15" t="s">
        <v>52</v>
      </c>
      <c r="E68" s="15"/>
      <c r="F68" s="15" t="s">
        <v>499</v>
      </c>
      <c r="G68" s="16" t="s">
        <v>500</v>
      </c>
      <c r="H68" s="16" t="s">
        <v>501</v>
      </c>
      <c r="I68" s="15" t="s">
        <v>502</v>
      </c>
      <c r="J68" s="14" t="s">
        <v>57</v>
      </c>
      <c r="K68" s="14"/>
      <c r="L68" s="14">
        <v>993.1</v>
      </c>
      <c r="M68" s="15" t="s">
        <v>59</v>
      </c>
      <c r="N68" s="14"/>
      <c r="O68" s="15" t="s">
        <v>60</v>
      </c>
      <c r="P68" s="14" t="s">
        <v>191</v>
      </c>
      <c r="Q68" s="14" t="s">
        <v>503</v>
      </c>
      <c r="R68" s="15" t="s">
        <v>145</v>
      </c>
      <c r="S68" s="15" t="s">
        <v>504</v>
      </c>
      <c r="T68" s="18" t="s">
        <v>65</v>
      </c>
      <c r="U68" s="15" t="s">
        <v>66</v>
      </c>
      <c r="V68" s="15" t="s">
        <v>67</v>
      </c>
      <c r="W68" s="15" t="s">
        <v>82</v>
      </c>
      <c r="X68" s="15" t="s">
        <v>68</v>
      </c>
      <c r="Y68" s="14"/>
      <c r="Z68" s="14"/>
      <c r="AA68" s="14"/>
      <c r="AB68" s="14"/>
      <c r="AC68" s="14"/>
      <c r="AD68" s="18" t="s">
        <v>505</v>
      </c>
      <c r="AE68" s="14"/>
      <c r="AF68" s="14"/>
      <c r="AG68" s="14"/>
      <c r="AH68" s="14"/>
      <c r="AI68" s="14"/>
      <c r="AJ68" s="14">
        <v>60</v>
      </c>
      <c r="AK68" s="14">
        <v>17874</v>
      </c>
      <c r="AL68" s="14"/>
      <c r="AM68" s="14"/>
      <c r="AN68" s="14">
        <v>17874</v>
      </c>
      <c r="AO68" s="14">
        <v>2022</v>
      </c>
      <c r="AP68" s="15" t="s">
        <v>71</v>
      </c>
      <c r="AQ68" s="15" t="s">
        <v>72</v>
      </c>
      <c r="AR68" s="15" t="s">
        <v>506</v>
      </c>
      <c r="AS68" s="14" t="s">
        <v>73</v>
      </c>
      <c r="AT68" s="14">
        <v>1</v>
      </c>
      <c r="AU68" s="15" t="s">
        <v>507</v>
      </c>
      <c r="AV68" s="14" t="s">
        <v>503</v>
      </c>
      <c r="AW68" s="14" t="s">
        <v>76</v>
      </c>
      <c r="AX68" s="19"/>
      <c r="AY68" s="19"/>
      <c r="AZ68" s="19"/>
      <c r="BA68" s="19"/>
      <c r="BB68" s="19"/>
      <c r="BC68" s="19"/>
      <c r="BD68" s="19"/>
      <c r="BE68" s="19"/>
      <c r="BF68" s="19"/>
      <c r="BG68" s="19"/>
      <c r="BH68" s="19"/>
      <c r="BI68" s="19"/>
      <c r="BJ68" s="19"/>
      <c r="BK68" s="19"/>
      <c r="BL68" s="19"/>
      <c r="BM68" s="19"/>
    </row>
    <row r="69" spans="1:65" ht="306" x14ac:dyDescent="0.25">
      <c r="A69" s="14">
        <v>65</v>
      </c>
      <c r="B69" s="15" t="s">
        <v>51</v>
      </c>
      <c r="C69" s="14"/>
      <c r="D69" s="15" t="s">
        <v>52</v>
      </c>
      <c r="E69" s="15"/>
      <c r="F69" s="15" t="s">
        <v>508</v>
      </c>
      <c r="G69" s="16" t="s">
        <v>509</v>
      </c>
      <c r="H69" s="16" t="s">
        <v>510</v>
      </c>
      <c r="I69" s="14" t="s">
        <v>511</v>
      </c>
      <c r="J69" s="14" t="s">
        <v>57</v>
      </c>
      <c r="K69" s="14"/>
      <c r="L69" s="14">
        <v>0.8</v>
      </c>
      <c r="M69" s="15" t="s">
        <v>59</v>
      </c>
      <c r="N69" s="14"/>
      <c r="O69" s="15" t="s">
        <v>60</v>
      </c>
      <c r="P69" s="14" t="s">
        <v>191</v>
      </c>
      <c r="Q69" s="15" t="s">
        <v>512</v>
      </c>
      <c r="R69" s="15" t="s">
        <v>145</v>
      </c>
      <c r="S69" s="14" t="s">
        <v>513</v>
      </c>
      <c r="T69" s="18" t="s">
        <v>65</v>
      </c>
      <c r="U69" s="15" t="s">
        <v>66</v>
      </c>
      <c r="V69" s="15" t="s">
        <v>67</v>
      </c>
      <c r="W69" s="15" t="s">
        <v>82</v>
      </c>
      <c r="X69" s="15" t="s">
        <v>68</v>
      </c>
      <c r="Y69" s="14"/>
      <c r="Z69" s="14"/>
      <c r="AA69" s="14"/>
      <c r="AB69" s="14"/>
      <c r="AC69" s="14"/>
      <c r="AD69" s="18" t="s">
        <v>514</v>
      </c>
      <c r="AE69" s="14"/>
      <c r="AF69" s="14"/>
      <c r="AG69" s="14"/>
      <c r="AH69" s="14"/>
      <c r="AI69" s="14"/>
      <c r="AJ69" s="17" t="s">
        <v>515</v>
      </c>
      <c r="AK69" s="14">
        <v>6.4</v>
      </c>
      <c r="AL69" s="14"/>
      <c r="AM69" s="14"/>
      <c r="AN69" s="14">
        <v>6.4</v>
      </c>
      <c r="AO69" s="14">
        <v>2022</v>
      </c>
      <c r="AP69" s="15" t="s">
        <v>71</v>
      </c>
      <c r="AQ69" s="15" t="s">
        <v>72</v>
      </c>
      <c r="AR69" s="15" t="s">
        <v>516</v>
      </c>
      <c r="AS69" s="14" t="s">
        <v>73</v>
      </c>
      <c r="AT69" s="14">
        <v>1</v>
      </c>
      <c r="AU69" s="15" t="s">
        <v>517</v>
      </c>
      <c r="AV69" s="14" t="s">
        <v>512</v>
      </c>
      <c r="AW69" s="14" t="s">
        <v>76</v>
      </c>
      <c r="AX69" s="19"/>
      <c r="AY69" s="19"/>
      <c r="AZ69" s="19"/>
      <c r="BA69" s="19"/>
      <c r="BB69" s="19"/>
      <c r="BC69" s="19"/>
      <c r="BD69" s="19"/>
      <c r="BE69" s="19"/>
      <c r="BF69" s="19"/>
      <c r="BG69" s="19"/>
      <c r="BH69" s="19"/>
      <c r="BI69" s="19"/>
      <c r="BJ69" s="19"/>
      <c r="BK69" s="19"/>
      <c r="BL69" s="19"/>
      <c r="BM69" s="19"/>
    </row>
    <row r="70" spans="1:65" ht="114.75" x14ac:dyDescent="0.25">
      <c r="A70" s="65">
        <v>66</v>
      </c>
      <c r="B70" s="60" t="s">
        <v>92</v>
      </c>
      <c r="C70" s="61"/>
      <c r="D70" s="62" t="s">
        <v>93</v>
      </c>
      <c r="E70" s="61"/>
      <c r="F70" s="61" t="s">
        <v>553</v>
      </c>
      <c r="G70" s="16" t="s">
        <v>518</v>
      </c>
      <c r="H70" s="20" t="s">
        <v>519</v>
      </c>
      <c r="I70" s="15" t="s">
        <v>570</v>
      </c>
      <c r="J70" s="14" t="s">
        <v>57</v>
      </c>
      <c r="K70" s="14"/>
      <c r="L70" s="15">
        <f>14.9+993.1</f>
        <v>1008</v>
      </c>
      <c r="M70" s="15" t="s">
        <v>59</v>
      </c>
      <c r="N70" s="15"/>
      <c r="O70" s="15" t="s">
        <v>96</v>
      </c>
      <c r="P70" s="15" t="s">
        <v>191</v>
      </c>
      <c r="Q70" s="15" t="s">
        <v>520</v>
      </c>
      <c r="R70" s="15" t="s">
        <v>521</v>
      </c>
      <c r="S70" s="15" t="s">
        <v>522</v>
      </c>
      <c r="T70" s="15" t="s">
        <v>150</v>
      </c>
      <c r="U70" s="15" t="s">
        <v>66</v>
      </c>
      <c r="V70" s="15" t="s">
        <v>523</v>
      </c>
      <c r="W70" s="15" t="s">
        <v>82</v>
      </c>
      <c r="X70" s="15"/>
      <c r="Y70" s="14"/>
      <c r="Z70" s="15"/>
      <c r="AA70" s="14"/>
      <c r="AB70" s="15"/>
      <c r="AC70" s="15" t="s">
        <v>68</v>
      </c>
      <c r="AD70" s="15"/>
      <c r="AE70" s="14"/>
      <c r="AF70" s="14"/>
      <c r="AG70" s="14"/>
      <c r="AH70" s="14"/>
      <c r="AI70" s="14">
        <v>1</v>
      </c>
      <c r="AJ70" s="14">
        <v>348.3</v>
      </c>
      <c r="AK70" s="14">
        <v>348.3</v>
      </c>
      <c r="AL70" s="14"/>
      <c r="AM70" s="14"/>
      <c r="AN70" s="15">
        <v>348.3</v>
      </c>
      <c r="AO70" s="14">
        <v>2023</v>
      </c>
      <c r="AP70" s="15"/>
      <c r="AQ70" s="15" t="s">
        <v>524</v>
      </c>
      <c r="AR70" s="21" t="s">
        <v>525</v>
      </c>
      <c r="AS70" s="15" t="s">
        <v>73</v>
      </c>
      <c r="AT70" s="15">
        <v>1</v>
      </c>
      <c r="AU70" s="15" t="s">
        <v>426</v>
      </c>
      <c r="AV70" s="21" t="s">
        <v>525</v>
      </c>
      <c r="AW70" s="15" t="s">
        <v>427</v>
      </c>
      <c r="AX70" s="19"/>
      <c r="AY70" s="19"/>
      <c r="AZ70" s="19"/>
      <c r="BA70" s="19"/>
      <c r="BB70" s="19"/>
      <c r="BC70" s="19"/>
      <c r="BD70" s="19"/>
      <c r="BE70" s="19"/>
      <c r="BF70" s="19"/>
      <c r="BG70" s="19"/>
      <c r="BH70" s="19"/>
      <c r="BI70" s="19"/>
      <c r="BJ70" s="19"/>
      <c r="BK70" s="19"/>
      <c r="BL70" s="19"/>
      <c r="BM70" s="19"/>
    </row>
    <row r="71" spans="1:65" ht="409.5" x14ac:dyDescent="0.25">
      <c r="A71" s="14">
        <v>67</v>
      </c>
      <c r="B71" s="63"/>
      <c r="C71" s="63"/>
      <c r="D71" s="63"/>
      <c r="E71" s="63" t="s">
        <v>526</v>
      </c>
      <c r="F71" s="64" t="s">
        <v>527</v>
      </c>
      <c r="G71" s="59" t="s">
        <v>528</v>
      </c>
      <c r="H71" s="16" t="s">
        <v>529</v>
      </c>
      <c r="I71" s="15" t="s">
        <v>530</v>
      </c>
      <c r="J71" s="14"/>
      <c r="K71" s="14"/>
      <c r="L71" s="14">
        <v>1306.46</v>
      </c>
      <c r="M71" s="15" t="s">
        <v>59</v>
      </c>
      <c r="N71" s="14"/>
      <c r="O71" s="15" t="s">
        <v>531</v>
      </c>
      <c r="P71" s="14"/>
      <c r="Q71" s="14"/>
      <c r="R71" s="14"/>
      <c r="S71" s="14"/>
      <c r="T71" s="14"/>
      <c r="U71" s="15" t="s">
        <v>66</v>
      </c>
      <c r="V71" s="14"/>
      <c r="W71" s="14"/>
      <c r="X71" s="14"/>
      <c r="Y71" s="14"/>
      <c r="Z71" s="14"/>
      <c r="AA71" s="14"/>
      <c r="AB71" s="14"/>
      <c r="AC71" s="14" t="s">
        <v>68</v>
      </c>
      <c r="AD71" s="14"/>
      <c r="AE71" s="14"/>
      <c r="AF71" s="14"/>
      <c r="AG71" s="14"/>
      <c r="AH71" s="14"/>
      <c r="AI71" s="14"/>
      <c r="AJ71" s="14">
        <v>15.5</v>
      </c>
      <c r="AK71" s="14">
        <v>15.5</v>
      </c>
      <c r="AL71" s="14"/>
      <c r="AM71" s="14"/>
      <c r="AN71" s="14">
        <v>15.5</v>
      </c>
      <c r="AO71" s="14">
        <v>2023</v>
      </c>
      <c r="AP71" s="15" t="s">
        <v>532</v>
      </c>
      <c r="AQ71" s="15" t="s">
        <v>533</v>
      </c>
      <c r="AR71" s="15" t="s">
        <v>534</v>
      </c>
      <c r="AS71" s="14" t="s">
        <v>73</v>
      </c>
      <c r="AT71" s="14">
        <v>1</v>
      </c>
      <c r="AU71" s="15" t="s">
        <v>535</v>
      </c>
      <c r="AV71" s="15" t="s">
        <v>534</v>
      </c>
      <c r="AW71" s="14">
        <v>2023</v>
      </c>
      <c r="AX71" s="19"/>
      <c r="AY71" s="19"/>
      <c r="AZ71" s="19"/>
      <c r="BA71" s="19"/>
      <c r="BB71" s="19"/>
      <c r="BC71" s="19"/>
      <c r="BD71" s="19"/>
      <c r="BE71" s="19"/>
      <c r="BF71" s="19"/>
      <c r="BG71" s="19"/>
      <c r="BH71" s="19"/>
      <c r="BI71" s="19"/>
      <c r="BJ71" s="19"/>
      <c r="BK71" s="19"/>
      <c r="BL71" s="19"/>
      <c r="BM71" s="19"/>
    </row>
    <row r="72" spans="1:65" ht="15.75" customHeight="1" x14ac:dyDescent="0.25">
      <c r="A72" s="56"/>
      <c r="B72" s="56"/>
      <c r="C72" s="56"/>
      <c r="D72" s="56"/>
      <c r="E72" s="56"/>
      <c r="F72" s="56"/>
      <c r="G72" s="57"/>
      <c r="H72" s="57"/>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row>
    <row r="73" spans="1:65" ht="15.75" customHeight="1" x14ac:dyDescent="0.25">
      <c r="A73" s="56"/>
      <c r="B73" s="56"/>
      <c r="C73" s="56"/>
      <c r="D73" s="56"/>
      <c r="E73" s="56"/>
      <c r="F73" s="56"/>
      <c r="G73" s="57"/>
      <c r="H73" s="57"/>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row>
    <row r="74" spans="1:65" ht="15.75" customHeight="1" x14ac:dyDescent="0.25">
      <c r="A74" s="56"/>
      <c r="B74" s="56"/>
      <c r="C74" s="56"/>
      <c r="D74" s="56"/>
      <c r="E74" s="56"/>
      <c r="F74" s="56"/>
      <c r="G74" s="57"/>
      <c r="H74" s="57"/>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row>
    <row r="75" spans="1:65" ht="15.75" customHeight="1" x14ac:dyDescent="0.25">
      <c r="A75" s="56"/>
      <c r="B75" s="56"/>
      <c r="C75" s="56"/>
      <c r="D75" s="56"/>
      <c r="E75" s="56"/>
      <c r="F75" s="56"/>
      <c r="G75" s="57"/>
      <c r="H75" s="57"/>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row>
    <row r="76" spans="1:65" ht="15.75" customHeight="1" x14ac:dyDescent="0.25">
      <c r="A76" s="56"/>
      <c r="B76" s="56"/>
      <c r="C76" s="56"/>
      <c r="D76" s="56"/>
      <c r="E76" s="56"/>
      <c r="F76" s="56"/>
      <c r="G76" s="57"/>
      <c r="H76" s="57"/>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row>
    <row r="77" spans="1:65" ht="15.75" customHeight="1" x14ac:dyDescent="0.25">
      <c r="A77" s="56"/>
      <c r="B77" s="56"/>
      <c r="C77" s="56"/>
      <c r="D77" s="56"/>
      <c r="E77" s="56"/>
      <c r="F77" s="56"/>
      <c r="G77" s="57"/>
      <c r="H77" s="57"/>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row>
    <row r="78" spans="1:65" ht="15.75" customHeight="1" x14ac:dyDescent="0.25">
      <c r="A78" s="56"/>
      <c r="B78" s="56"/>
      <c r="C78" s="56"/>
      <c r="D78" s="56"/>
      <c r="E78" s="56"/>
      <c r="F78" s="56"/>
      <c r="G78" s="57"/>
      <c r="H78" s="57"/>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row>
    <row r="79" spans="1:65" ht="15.75" customHeight="1" x14ac:dyDescent="0.25">
      <c r="A79" s="56"/>
      <c r="B79" s="56"/>
      <c r="C79" s="56"/>
      <c r="D79" s="56"/>
      <c r="E79" s="56"/>
      <c r="F79" s="56"/>
      <c r="G79" s="57"/>
      <c r="H79" s="57"/>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1:65" ht="15.75" customHeight="1" x14ac:dyDescent="0.25">
      <c r="A80" s="56"/>
      <c r="B80" s="56"/>
      <c r="C80" s="56"/>
      <c r="D80" s="56"/>
      <c r="E80" s="56"/>
      <c r="F80" s="56"/>
      <c r="G80" s="57"/>
      <c r="H80" s="57"/>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row>
    <row r="81" spans="1:49" ht="15.75" customHeight="1" x14ac:dyDescent="0.25">
      <c r="A81" s="56"/>
      <c r="B81" s="56"/>
      <c r="C81" s="56"/>
      <c r="D81" s="56"/>
      <c r="E81" s="56"/>
      <c r="F81" s="56"/>
      <c r="G81" s="57"/>
      <c r="H81" s="57"/>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row>
    <row r="82" spans="1:49" ht="15.75" customHeight="1" x14ac:dyDescent="0.25">
      <c r="A82" s="56"/>
      <c r="B82" s="56"/>
      <c r="C82" s="56"/>
      <c r="D82" s="56"/>
      <c r="E82" s="56"/>
      <c r="F82" s="56"/>
      <c r="G82" s="57"/>
      <c r="H82" s="57"/>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row>
    <row r="83" spans="1:49" ht="15.75" customHeight="1" x14ac:dyDescent="0.25">
      <c r="A83" s="56"/>
      <c r="B83" s="56"/>
      <c r="C83" s="56"/>
      <c r="D83" s="56"/>
      <c r="E83" s="56"/>
      <c r="F83" s="56"/>
      <c r="G83" s="57"/>
      <c r="H83" s="57"/>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row>
    <row r="84" spans="1:49" ht="15.75" customHeight="1" x14ac:dyDescent="0.25">
      <c r="A84" s="56"/>
      <c r="B84" s="56"/>
      <c r="C84" s="56"/>
      <c r="D84" s="56"/>
      <c r="E84" s="56"/>
      <c r="F84" s="56"/>
      <c r="G84" s="57"/>
      <c r="H84" s="57"/>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row>
    <row r="85" spans="1:49" ht="15.75" customHeight="1" x14ac:dyDescent="0.25">
      <c r="A85" s="56"/>
      <c r="B85" s="56"/>
      <c r="C85" s="56"/>
      <c r="D85" s="56"/>
      <c r="E85" s="56"/>
      <c r="F85" s="56"/>
      <c r="G85" s="57"/>
      <c r="H85" s="57"/>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row>
    <row r="86" spans="1:49" ht="15.75" customHeight="1" x14ac:dyDescent="0.25">
      <c r="A86" s="56"/>
      <c r="B86" s="56"/>
      <c r="C86" s="56"/>
      <c r="D86" s="56"/>
      <c r="E86" s="56"/>
      <c r="F86" s="56"/>
      <c r="G86" s="57"/>
      <c r="H86" s="57"/>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row>
    <row r="87" spans="1:49" ht="15.75" customHeight="1" x14ac:dyDescent="0.25">
      <c r="A87" s="56"/>
      <c r="B87" s="56"/>
      <c r="C87" s="56"/>
      <c r="D87" s="56"/>
      <c r="E87" s="56"/>
      <c r="F87" s="56"/>
      <c r="G87" s="57"/>
      <c r="H87" s="57"/>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row>
    <row r="88" spans="1:49" ht="15.75" customHeight="1" x14ac:dyDescent="0.25">
      <c r="A88" s="56"/>
      <c r="B88" s="56"/>
      <c r="C88" s="56"/>
      <c r="D88" s="56"/>
      <c r="E88" s="56"/>
      <c r="F88" s="56"/>
      <c r="G88" s="57"/>
      <c r="H88" s="57"/>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row>
    <row r="89" spans="1:49" ht="15.75" customHeight="1" x14ac:dyDescent="0.25">
      <c r="A89" s="56"/>
      <c r="B89" s="56"/>
      <c r="C89" s="56"/>
      <c r="D89" s="56"/>
      <c r="E89" s="56"/>
      <c r="F89" s="56"/>
      <c r="G89" s="57"/>
      <c r="H89" s="57"/>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spans="1:49" ht="15.75" customHeight="1" x14ac:dyDescent="0.25">
      <c r="A90" s="56"/>
      <c r="B90" s="56"/>
      <c r="C90" s="56"/>
      <c r="D90" s="56"/>
      <c r="E90" s="56"/>
      <c r="F90" s="56"/>
      <c r="G90" s="57"/>
      <c r="H90" s="57"/>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row>
    <row r="91" spans="1:49" ht="15.75" customHeight="1" x14ac:dyDescent="0.25">
      <c r="A91" s="56"/>
      <c r="B91" s="56"/>
      <c r="C91" s="56"/>
      <c r="D91" s="56"/>
      <c r="E91" s="56"/>
      <c r="F91" s="56"/>
      <c r="G91" s="57"/>
      <c r="H91" s="57"/>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row>
    <row r="92" spans="1:49" ht="15.75" customHeight="1" x14ac:dyDescent="0.25">
      <c r="A92" s="56"/>
      <c r="B92" s="56"/>
      <c r="C92" s="56"/>
      <c r="D92" s="56"/>
      <c r="E92" s="56"/>
      <c r="F92" s="56"/>
      <c r="G92" s="57"/>
      <c r="H92" s="57"/>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row>
    <row r="93" spans="1:49" ht="15.75" customHeight="1" x14ac:dyDescent="0.25">
      <c r="A93" s="56"/>
      <c r="B93" s="56"/>
      <c r="C93" s="56"/>
      <c r="D93" s="56"/>
      <c r="E93" s="56"/>
      <c r="F93" s="56"/>
      <c r="G93" s="57"/>
      <c r="H93" s="57"/>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row>
    <row r="94" spans="1:49" ht="15.75" customHeight="1" x14ac:dyDescent="0.25">
      <c r="A94" s="56"/>
      <c r="B94" s="56"/>
      <c r="C94" s="56"/>
      <c r="D94" s="56"/>
      <c r="E94" s="56"/>
      <c r="F94" s="56"/>
      <c r="G94" s="57"/>
      <c r="H94" s="57"/>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row>
    <row r="95" spans="1:49" ht="15.75" customHeight="1" x14ac:dyDescent="0.25">
      <c r="A95" s="56"/>
      <c r="B95" s="56"/>
      <c r="C95" s="56"/>
      <c r="D95" s="56"/>
      <c r="E95" s="56"/>
      <c r="F95" s="56"/>
      <c r="G95" s="57"/>
      <c r="H95" s="57"/>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row>
    <row r="96" spans="1:49" ht="15.75" customHeight="1" x14ac:dyDescent="0.25">
      <c r="A96" s="56"/>
      <c r="B96" s="56"/>
      <c r="C96" s="56"/>
      <c r="D96" s="56"/>
      <c r="E96" s="56"/>
      <c r="F96" s="56"/>
      <c r="G96" s="57"/>
      <c r="H96" s="57"/>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row>
    <row r="97" spans="1:49" ht="15.75" customHeight="1" x14ac:dyDescent="0.25">
      <c r="A97" s="56"/>
      <c r="B97" s="56"/>
      <c r="C97" s="56"/>
      <c r="D97" s="56"/>
      <c r="E97" s="56"/>
      <c r="F97" s="56"/>
      <c r="G97" s="57"/>
      <c r="H97" s="57"/>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row>
    <row r="98" spans="1:49" ht="15.75" customHeight="1" x14ac:dyDescent="0.25">
      <c r="A98" s="56"/>
      <c r="B98" s="56"/>
      <c r="C98" s="56"/>
      <c r="D98" s="56"/>
      <c r="E98" s="56"/>
      <c r="F98" s="56"/>
      <c r="G98" s="57"/>
      <c r="H98" s="57"/>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row>
    <row r="99" spans="1:49" ht="15.75" customHeight="1" x14ac:dyDescent="0.25">
      <c r="A99" s="56"/>
      <c r="B99" s="56"/>
      <c r="C99" s="56"/>
      <c r="D99" s="56"/>
      <c r="E99" s="56"/>
      <c r="F99" s="56"/>
      <c r="G99" s="57"/>
      <c r="H99" s="57"/>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row>
    <row r="100" spans="1:49" ht="15.75" customHeight="1" x14ac:dyDescent="0.25">
      <c r="A100" s="56"/>
      <c r="B100" s="56"/>
      <c r="C100" s="56"/>
      <c r="D100" s="56"/>
      <c r="E100" s="56"/>
      <c r="F100" s="56"/>
      <c r="G100" s="57"/>
      <c r="H100" s="57"/>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row>
    <row r="101" spans="1:49" ht="15.75" customHeight="1" x14ac:dyDescent="0.25">
      <c r="A101" s="56"/>
      <c r="B101" s="56"/>
      <c r="C101" s="56"/>
      <c r="D101" s="56"/>
      <c r="E101" s="56"/>
      <c r="F101" s="56"/>
      <c r="G101" s="57"/>
      <c r="H101" s="57"/>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row>
    <row r="102" spans="1:49" ht="15.75" customHeight="1" x14ac:dyDescent="0.25">
      <c r="A102" s="56"/>
      <c r="B102" s="56"/>
      <c r="C102" s="56"/>
      <c r="D102" s="56"/>
      <c r="E102" s="56"/>
      <c r="F102" s="56"/>
      <c r="G102" s="57"/>
      <c r="H102" s="57"/>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row>
    <row r="103" spans="1:49" ht="15.75" customHeight="1" x14ac:dyDescent="0.25">
      <c r="A103" s="56"/>
      <c r="B103" s="56"/>
      <c r="C103" s="56"/>
      <c r="D103" s="56"/>
      <c r="E103" s="56"/>
      <c r="F103" s="56"/>
      <c r="G103" s="57"/>
      <c r="H103" s="57"/>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row>
    <row r="104" spans="1:49" ht="15.75" customHeight="1" x14ac:dyDescent="0.25">
      <c r="A104" s="56"/>
      <c r="B104" s="56"/>
      <c r="C104" s="56"/>
      <c r="D104" s="56"/>
      <c r="E104" s="56"/>
      <c r="F104" s="56"/>
      <c r="G104" s="57"/>
      <c r="H104" s="57"/>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row>
    <row r="105" spans="1:49" ht="15.75" customHeight="1" x14ac:dyDescent="0.25">
      <c r="A105" s="56"/>
      <c r="B105" s="56"/>
      <c r="C105" s="56"/>
      <c r="D105" s="56"/>
      <c r="E105" s="56"/>
      <c r="F105" s="56"/>
      <c r="G105" s="57"/>
      <c r="H105" s="57"/>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row>
    <row r="106" spans="1:49" ht="15.75" customHeight="1" x14ac:dyDescent="0.25">
      <c r="A106" s="56"/>
      <c r="B106" s="56"/>
      <c r="C106" s="56"/>
      <c r="D106" s="56"/>
      <c r="E106" s="56"/>
      <c r="F106" s="56"/>
      <c r="G106" s="57"/>
      <c r="H106" s="57"/>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row>
    <row r="107" spans="1:49" ht="15.75" customHeight="1" x14ac:dyDescent="0.25">
      <c r="A107" s="56"/>
      <c r="B107" s="56"/>
      <c r="C107" s="56"/>
      <c r="D107" s="56"/>
      <c r="E107" s="56"/>
      <c r="F107" s="56"/>
      <c r="G107" s="57"/>
      <c r="H107" s="57"/>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row>
    <row r="108" spans="1:49" ht="15.75" customHeight="1" x14ac:dyDescent="0.25">
      <c r="A108" s="56"/>
      <c r="B108" s="56"/>
      <c r="C108" s="56"/>
      <c r="D108" s="56"/>
      <c r="E108" s="56"/>
      <c r="F108" s="56"/>
      <c r="G108" s="57"/>
      <c r="H108" s="57"/>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row>
    <row r="109" spans="1:49" ht="15.75" customHeight="1" x14ac:dyDescent="0.25">
      <c r="A109" s="56"/>
      <c r="B109" s="56"/>
      <c r="C109" s="56"/>
      <c r="D109" s="56"/>
      <c r="E109" s="56"/>
      <c r="F109" s="56"/>
      <c r="G109" s="57"/>
      <c r="H109" s="57"/>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row>
    <row r="110" spans="1:49" ht="15.75" customHeight="1" x14ac:dyDescent="0.25">
      <c r="A110" s="56"/>
      <c r="B110" s="56"/>
      <c r="C110" s="56"/>
      <c r="D110" s="56"/>
      <c r="E110" s="56"/>
      <c r="F110" s="56"/>
      <c r="G110" s="57"/>
      <c r="H110" s="57"/>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row>
    <row r="111" spans="1:49" ht="15.75" customHeight="1" x14ac:dyDescent="0.25">
      <c r="A111" s="56"/>
      <c r="B111" s="56"/>
      <c r="C111" s="56"/>
      <c r="D111" s="56"/>
      <c r="E111" s="56"/>
      <c r="F111" s="56"/>
      <c r="G111" s="57"/>
      <c r="H111" s="57"/>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row>
    <row r="112" spans="1:49" ht="15.75" customHeight="1" x14ac:dyDescent="0.25">
      <c r="A112" s="56"/>
      <c r="B112" s="56"/>
      <c r="C112" s="56"/>
      <c r="D112" s="56"/>
      <c r="E112" s="56"/>
      <c r="F112" s="56"/>
      <c r="G112" s="57"/>
      <c r="H112" s="57"/>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row>
    <row r="113" spans="1:49" ht="15.75" customHeight="1" x14ac:dyDescent="0.25">
      <c r="A113" s="56"/>
      <c r="B113" s="56"/>
      <c r="C113" s="56"/>
      <c r="D113" s="56"/>
      <c r="E113" s="56"/>
      <c r="F113" s="56"/>
      <c r="G113" s="57"/>
      <c r="H113" s="57"/>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row>
    <row r="114" spans="1:49" ht="15.75" customHeight="1" x14ac:dyDescent="0.25">
      <c r="A114" s="56"/>
      <c r="B114" s="56"/>
      <c r="C114" s="56"/>
      <c r="D114" s="56"/>
      <c r="E114" s="56"/>
      <c r="F114" s="56"/>
      <c r="G114" s="57"/>
      <c r="H114" s="57"/>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row>
    <row r="115" spans="1:49" ht="15.75" customHeight="1" x14ac:dyDescent="0.25">
      <c r="A115" s="56"/>
      <c r="B115" s="56"/>
      <c r="C115" s="56"/>
      <c r="D115" s="56"/>
      <c r="E115" s="56"/>
      <c r="F115" s="56"/>
      <c r="G115" s="57"/>
      <c r="H115" s="57"/>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row>
    <row r="116" spans="1:49" ht="15.75" customHeight="1" x14ac:dyDescent="0.25">
      <c r="A116" s="56"/>
      <c r="B116" s="56"/>
      <c r="C116" s="56"/>
      <c r="D116" s="56"/>
      <c r="E116" s="56"/>
      <c r="F116" s="56"/>
      <c r="G116" s="57"/>
      <c r="H116" s="57"/>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row>
    <row r="117" spans="1:49" ht="15.75" customHeight="1" x14ac:dyDescent="0.25">
      <c r="A117" s="56"/>
      <c r="B117" s="56"/>
      <c r="C117" s="56"/>
      <c r="D117" s="56"/>
      <c r="E117" s="56"/>
      <c r="F117" s="56"/>
      <c r="G117" s="57"/>
      <c r="H117" s="57"/>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row>
    <row r="118" spans="1:49" ht="15.75" customHeight="1" x14ac:dyDescent="0.25">
      <c r="A118" s="56"/>
      <c r="B118" s="56"/>
      <c r="C118" s="56"/>
      <c r="D118" s="56"/>
      <c r="E118" s="56"/>
      <c r="F118" s="56"/>
      <c r="G118" s="57"/>
      <c r="H118" s="57"/>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row>
    <row r="119" spans="1:49" ht="15.75" customHeight="1" x14ac:dyDescent="0.25">
      <c r="A119" s="56"/>
      <c r="B119" s="56"/>
      <c r="C119" s="56"/>
      <c r="D119" s="56"/>
      <c r="E119" s="56"/>
      <c r="F119" s="56"/>
      <c r="G119" s="57"/>
      <c r="H119" s="57"/>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row>
    <row r="120" spans="1:49" ht="15.75" customHeight="1" x14ac:dyDescent="0.25">
      <c r="A120" s="56"/>
      <c r="B120" s="56"/>
      <c r="C120" s="56"/>
      <c r="D120" s="56"/>
      <c r="E120" s="56"/>
      <c r="F120" s="56"/>
      <c r="G120" s="57"/>
      <c r="H120" s="57"/>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row>
    <row r="121" spans="1:49" ht="15.75" customHeight="1" x14ac:dyDescent="0.25">
      <c r="A121" s="56"/>
      <c r="B121" s="56"/>
      <c r="C121" s="56"/>
      <c r="D121" s="56"/>
      <c r="E121" s="56"/>
      <c r="F121" s="56"/>
      <c r="G121" s="57"/>
      <c r="H121" s="57"/>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row>
    <row r="122" spans="1:49" ht="15.75" customHeight="1" x14ac:dyDescent="0.25">
      <c r="A122" s="56"/>
      <c r="B122" s="56"/>
      <c r="C122" s="56"/>
      <c r="D122" s="56"/>
      <c r="E122" s="56"/>
      <c r="F122" s="56"/>
      <c r="G122" s="57"/>
      <c r="H122" s="57"/>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row>
    <row r="123" spans="1:49" ht="15.75" customHeight="1" x14ac:dyDescent="0.25">
      <c r="A123" s="56"/>
      <c r="B123" s="56"/>
      <c r="C123" s="56"/>
      <c r="D123" s="56"/>
      <c r="E123" s="56"/>
      <c r="F123" s="56"/>
      <c r="G123" s="57"/>
      <c r="H123" s="57"/>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row>
    <row r="124" spans="1:49" ht="15.75" customHeight="1" x14ac:dyDescent="0.25">
      <c r="A124" s="56"/>
      <c r="B124" s="56"/>
      <c r="C124" s="56"/>
      <c r="D124" s="56"/>
      <c r="E124" s="56"/>
      <c r="F124" s="56"/>
      <c r="G124" s="57"/>
      <c r="H124" s="57"/>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row>
    <row r="125" spans="1:49" ht="15.75" customHeight="1" x14ac:dyDescent="0.25">
      <c r="A125" s="56"/>
      <c r="B125" s="56"/>
      <c r="C125" s="56"/>
      <c r="D125" s="56"/>
      <c r="E125" s="56"/>
      <c r="F125" s="56"/>
      <c r="G125" s="57"/>
      <c r="H125" s="57"/>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row>
    <row r="126" spans="1:49" ht="15.75" customHeight="1" x14ac:dyDescent="0.25">
      <c r="A126" s="56"/>
      <c r="B126" s="56"/>
      <c r="C126" s="56"/>
      <c r="D126" s="56"/>
      <c r="E126" s="56"/>
      <c r="F126" s="56"/>
      <c r="G126" s="57"/>
      <c r="H126" s="57"/>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row>
    <row r="127" spans="1:49" ht="15.75" customHeight="1" x14ac:dyDescent="0.25">
      <c r="A127" s="56"/>
      <c r="B127" s="56"/>
      <c r="C127" s="56"/>
      <c r="D127" s="56"/>
      <c r="E127" s="56"/>
      <c r="F127" s="56"/>
      <c r="G127" s="57"/>
      <c r="H127" s="57"/>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row>
    <row r="128" spans="1:49" ht="15.75" customHeight="1" x14ac:dyDescent="0.25">
      <c r="A128" s="56"/>
      <c r="B128" s="56"/>
      <c r="C128" s="56"/>
      <c r="D128" s="56"/>
      <c r="E128" s="56"/>
      <c r="F128" s="56"/>
      <c r="G128" s="57"/>
      <c r="H128" s="57"/>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row>
    <row r="129" spans="1:49" ht="15.75" customHeight="1" x14ac:dyDescent="0.25">
      <c r="A129" s="56"/>
      <c r="B129" s="56"/>
      <c r="C129" s="56"/>
      <c r="D129" s="56"/>
      <c r="E129" s="56"/>
      <c r="F129" s="56"/>
      <c r="G129" s="57"/>
      <c r="H129" s="57"/>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row>
    <row r="130" spans="1:49" ht="15.75" customHeight="1" x14ac:dyDescent="0.25">
      <c r="A130" s="56"/>
      <c r="B130" s="56"/>
      <c r="C130" s="56"/>
      <c r="D130" s="56"/>
      <c r="E130" s="56"/>
      <c r="F130" s="56"/>
      <c r="G130" s="57"/>
      <c r="H130" s="57"/>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row>
    <row r="131" spans="1:49" ht="15.75" customHeight="1" x14ac:dyDescent="0.25">
      <c r="A131" s="56"/>
      <c r="B131" s="56"/>
      <c r="C131" s="56"/>
      <c r="D131" s="56"/>
      <c r="E131" s="56"/>
      <c r="F131" s="56"/>
      <c r="G131" s="57"/>
      <c r="H131" s="57"/>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row>
    <row r="132" spans="1:49" ht="15.75" customHeight="1" x14ac:dyDescent="0.25">
      <c r="A132" s="56"/>
      <c r="B132" s="56"/>
      <c r="C132" s="56"/>
      <c r="D132" s="56"/>
      <c r="E132" s="56"/>
      <c r="F132" s="56"/>
      <c r="G132" s="57"/>
      <c r="H132" s="57"/>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row>
    <row r="133" spans="1:49" ht="15.75" customHeight="1" x14ac:dyDescent="0.25">
      <c r="A133" s="56"/>
      <c r="B133" s="56"/>
      <c r="C133" s="56"/>
      <c r="D133" s="56"/>
      <c r="E133" s="56"/>
      <c r="F133" s="56"/>
      <c r="G133" s="57"/>
      <c r="H133" s="57"/>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row>
    <row r="134" spans="1:49" ht="15.75" customHeight="1" x14ac:dyDescent="0.25">
      <c r="A134" s="56"/>
      <c r="B134" s="56"/>
      <c r="C134" s="56"/>
      <c r="D134" s="56"/>
      <c r="E134" s="56"/>
      <c r="F134" s="56"/>
      <c r="G134" s="57"/>
      <c r="H134" s="57"/>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row>
    <row r="135" spans="1:49" ht="15.75" customHeight="1" x14ac:dyDescent="0.25">
      <c r="A135" s="56"/>
      <c r="B135" s="56"/>
      <c r="C135" s="56"/>
      <c r="D135" s="56"/>
      <c r="E135" s="56"/>
      <c r="F135" s="56"/>
      <c r="G135" s="57"/>
      <c r="H135" s="57"/>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row>
    <row r="136" spans="1:49" ht="15.75" customHeight="1" x14ac:dyDescent="0.25">
      <c r="A136" s="56"/>
      <c r="B136" s="56"/>
      <c r="C136" s="56"/>
      <c r="D136" s="56"/>
      <c r="E136" s="56"/>
      <c r="F136" s="56"/>
      <c r="G136" s="57"/>
      <c r="H136" s="57"/>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row>
    <row r="137" spans="1:49" ht="15.75" customHeight="1" x14ac:dyDescent="0.25">
      <c r="A137" s="56"/>
      <c r="B137" s="56"/>
      <c r="C137" s="56"/>
      <c r="D137" s="56"/>
      <c r="E137" s="56"/>
      <c r="F137" s="56"/>
      <c r="G137" s="57"/>
      <c r="H137" s="57"/>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row>
    <row r="138" spans="1:49" ht="15.75" customHeight="1" x14ac:dyDescent="0.25">
      <c r="A138" s="56"/>
      <c r="B138" s="56"/>
      <c r="C138" s="56"/>
      <c r="D138" s="56"/>
      <c r="E138" s="56"/>
      <c r="F138" s="56"/>
      <c r="G138" s="57"/>
      <c r="H138" s="57"/>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row>
    <row r="139" spans="1:49" ht="15.75" customHeight="1" x14ac:dyDescent="0.25">
      <c r="A139" s="56"/>
      <c r="B139" s="56"/>
      <c r="C139" s="56"/>
      <c r="D139" s="56"/>
      <c r="E139" s="56"/>
      <c r="F139" s="56"/>
      <c r="G139" s="57"/>
      <c r="H139" s="57"/>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row>
    <row r="140" spans="1:49" ht="15.75" customHeight="1" x14ac:dyDescent="0.25">
      <c r="A140" s="56"/>
      <c r="B140" s="56"/>
      <c r="C140" s="56"/>
      <c r="D140" s="56"/>
      <c r="E140" s="56"/>
      <c r="F140" s="56"/>
      <c r="G140" s="57"/>
      <c r="H140" s="57"/>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row>
    <row r="141" spans="1:49" ht="15.75" customHeight="1" x14ac:dyDescent="0.25">
      <c r="A141" s="56"/>
      <c r="B141" s="56"/>
      <c r="C141" s="56"/>
      <c r="D141" s="56"/>
      <c r="E141" s="56"/>
      <c r="F141" s="56"/>
      <c r="G141" s="57"/>
      <c r="H141" s="57"/>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row>
    <row r="142" spans="1:49" ht="15.75" customHeight="1" x14ac:dyDescent="0.25">
      <c r="A142" s="56"/>
      <c r="B142" s="56"/>
      <c r="C142" s="56"/>
      <c r="D142" s="56"/>
      <c r="E142" s="56"/>
      <c r="F142" s="56"/>
      <c r="G142" s="57"/>
      <c r="H142" s="57"/>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row>
    <row r="143" spans="1:49" ht="15.75" customHeight="1" x14ac:dyDescent="0.25">
      <c r="A143" s="56"/>
      <c r="B143" s="56"/>
      <c r="C143" s="56"/>
      <c r="D143" s="56"/>
      <c r="E143" s="56"/>
      <c r="F143" s="56"/>
      <c r="G143" s="57"/>
      <c r="H143" s="57"/>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row>
    <row r="144" spans="1:49" ht="15.75" customHeight="1" x14ac:dyDescent="0.25">
      <c r="A144" s="56"/>
      <c r="B144" s="56"/>
      <c r="C144" s="56"/>
      <c r="D144" s="56"/>
      <c r="E144" s="56"/>
      <c r="F144" s="56"/>
      <c r="G144" s="57"/>
      <c r="H144" s="57"/>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row>
    <row r="145" spans="1:49" ht="15.75" customHeight="1" x14ac:dyDescent="0.25">
      <c r="A145" s="56"/>
      <c r="B145" s="56"/>
      <c r="C145" s="56"/>
      <c r="D145" s="56"/>
      <c r="E145" s="56"/>
      <c r="F145" s="56"/>
      <c r="G145" s="57"/>
      <c r="H145" s="57"/>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row>
    <row r="146" spans="1:49" ht="15.75" customHeight="1" x14ac:dyDescent="0.25">
      <c r="A146" s="56"/>
      <c r="B146" s="56"/>
      <c r="C146" s="56"/>
      <c r="D146" s="56"/>
      <c r="E146" s="56"/>
      <c r="F146" s="56"/>
      <c r="G146" s="57"/>
      <c r="H146" s="57"/>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row>
    <row r="147" spans="1:49" ht="15.75" customHeight="1" x14ac:dyDescent="0.25">
      <c r="A147" s="56"/>
      <c r="B147" s="56"/>
      <c r="C147" s="56"/>
      <c r="D147" s="56"/>
      <c r="E147" s="56"/>
      <c r="F147" s="56"/>
      <c r="G147" s="57"/>
      <c r="H147" s="57"/>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row>
    <row r="148" spans="1:49" ht="15.75" customHeight="1" x14ac:dyDescent="0.25">
      <c r="A148" s="56"/>
      <c r="B148" s="56"/>
      <c r="C148" s="56"/>
      <c r="D148" s="56"/>
      <c r="E148" s="56"/>
      <c r="F148" s="56"/>
      <c r="G148" s="57"/>
      <c r="H148" s="57"/>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row>
    <row r="149" spans="1:49" ht="15.75" customHeight="1" x14ac:dyDescent="0.25">
      <c r="A149" s="56"/>
      <c r="B149" s="56"/>
      <c r="C149" s="56"/>
      <c r="D149" s="56"/>
      <c r="E149" s="56"/>
      <c r="F149" s="56"/>
      <c r="G149" s="57"/>
      <c r="H149" s="57"/>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row>
    <row r="150" spans="1:49" ht="15.75" customHeight="1" x14ac:dyDescent="0.25">
      <c r="A150" s="56"/>
      <c r="B150" s="56"/>
      <c r="C150" s="56"/>
      <c r="D150" s="56"/>
      <c r="E150" s="56"/>
      <c r="F150" s="56"/>
      <c r="G150" s="57"/>
      <c r="H150" s="57"/>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row>
    <row r="151" spans="1:49" ht="15.75" customHeight="1" x14ac:dyDescent="0.25">
      <c r="A151" s="56"/>
      <c r="B151" s="56"/>
      <c r="C151" s="56"/>
      <c r="D151" s="56"/>
      <c r="E151" s="56"/>
      <c r="F151" s="56"/>
      <c r="G151" s="57"/>
      <c r="H151" s="57"/>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row>
    <row r="152" spans="1:49" ht="15.75" customHeight="1" x14ac:dyDescent="0.25">
      <c r="A152" s="56"/>
      <c r="B152" s="56"/>
      <c r="C152" s="56"/>
      <c r="D152" s="56"/>
      <c r="E152" s="56"/>
      <c r="F152" s="56"/>
      <c r="G152" s="57"/>
      <c r="H152" s="57"/>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row>
    <row r="153" spans="1:49" ht="15.75" customHeight="1" x14ac:dyDescent="0.25">
      <c r="A153" s="56"/>
      <c r="B153" s="56"/>
      <c r="C153" s="56"/>
      <c r="D153" s="56"/>
      <c r="E153" s="56"/>
      <c r="F153" s="56"/>
      <c r="G153" s="57"/>
      <c r="H153" s="57"/>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row>
    <row r="154" spans="1:49" ht="15.75" customHeight="1" x14ac:dyDescent="0.25">
      <c r="A154" s="56"/>
      <c r="B154" s="56"/>
      <c r="C154" s="56"/>
      <c r="D154" s="56"/>
      <c r="E154" s="56"/>
      <c r="F154" s="56"/>
      <c r="G154" s="57"/>
      <c r="H154" s="57"/>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row>
    <row r="155" spans="1:49" ht="15.75" customHeight="1" x14ac:dyDescent="0.25">
      <c r="A155" s="56"/>
      <c r="B155" s="56"/>
      <c r="C155" s="56"/>
      <c r="D155" s="56"/>
      <c r="E155" s="56"/>
      <c r="F155" s="56"/>
      <c r="G155" s="57"/>
      <c r="H155" s="57"/>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row>
    <row r="156" spans="1:49" ht="15.75" customHeight="1" x14ac:dyDescent="0.25">
      <c r="A156" s="56"/>
      <c r="B156" s="56"/>
      <c r="C156" s="56"/>
      <c r="D156" s="56"/>
      <c r="E156" s="56"/>
      <c r="F156" s="56"/>
      <c r="G156" s="57"/>
      <c r="H156" s="57"/>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row>
    <row r="157" spans="1:49" ht="15.75" customHeight="1" x14ac:dyDescent="0.25">
      <c r="A157" s="56"/>
      <c r="B157" s="56"/>
      <c r="C157" s="56"/>
      <c r="D157" s="56"/>
      <c r="E157" s="56"/>
      <c r="F157" s="56"/>
      <c r="G157" s="57"/>
      <c r="H157" s="57"/>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row>
    <row r="158" spans="1:49" ht="15.75" customHeight="1" x14ac:dyDescent="0.25">
      <c r="A158" s="56"/>
      <c r="B158" s="56"/>
      <c r="C158" s="56"/>
      <c r="D158" s="56"/>
      <c r="E158" s="56"/>
      <c r="F158" s="56"/>
      <c r="G158" s="57"/>
      <c r="H158" s="57"/>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row>
    <row r="159" spans="1:49" ht="15.75" customHeight="1" x14ac:dyDescent="0.25">
      <c r="A159" s="56"/>
      <c r="B159" s="56"/>
      <c r="C159" s="56"/>
      <c r="D159" s="56"/>
      <c r="E159" s="56"/>
      <c r="F159" s="56"/>
      <c r="G159" s="57"/>
      <c r="H159" s="57"/>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row>
    <row r="160" spans="1:49" ht="15.75" customHeight="1" x14ac:dyDescent="0.25">
      <c r="A160" s="56"/>
      <c r="B160" s="56"/>
      <c r="C160" s="56"/>
      <c r="D160" s="56"/>
      <c r="E160" s="56"/>
      <c r="F160" s="56"/>
      <c r="G160" s="57"/>
      <c r="H160" s="57"/>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row>
    <row r="161" spans="1:49" ht="15.75" customHeight="1" x14ac:dyDescent="0.25">
      <c r="A161" s="56"/>
      <c r="B161" s="56"/>
      <c r="C161" s="56"/>
      <c r="D161" s="56"/>
      <c r="E161" s="56"/>
      <c r="F161" s="56"/>
      <c r="G161" s="57"/>
      <c r="H161" s="57"/>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row>
    <row r="162" spans="1:49" ht="15.75" customHeight="1" x14ac:dyDescent="0.25">
      <c r="A162" s="56"/>
      <c r="B162" s="56"/>
      <c r="C162" s="56"/>
      <c r="D162" s="56"/>
      <c r="E162" s="56"/>
      <c r="F162" s="56"/>
      <c r="G162" s="57"/>
      <c r="H162" s="57"/>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row>
    <row r="163" spans="1:49" ht="15.75" customHeight="1" x14ac:dyDescent="0.25">
      <c r="A163" s="56"/>
      <c r="B163" s="56"/>
      <c r="C163" s="56"/>
      <c r="D163" s="56"/>
      <c r="E163" s="56"/>
      <c r="F163" s="56"/>
      <c r="G163" s="57"/>
      <c r="H163" s="57"/>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row>
    <row r="164" spans="1:49" ht="15.75" customHeight="1" x14ac:dyDescent="0.25">
      <c r="A164" s="56"/>
      <c r="B164" s="56"/>
      <c r="C164" s="56"/>
      <c r="D164" s="56"/>
      <c r="E164" s="56"/>
      <c r="F164" s="56"/>
      <c r="G164" s="57"/>
      <c r="H164" s="57"/>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row>
    <row r="165" spans="1:49" ht="15.75" customHeight="1" x14ac:dyDescent="0.25">
      <c r="A165" s="56"/>
      <c r="B165" s="56"/>
      <c r="C165" s="56"/>
      <c r="D165" s="56"/>
      <c r="E165" s="56"/>
      <c r="F165" s="56"/>
      <c r="G165" s="57"/>
      <c r="H165" s="57"/>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row>
    <row r="166" spans="1:49" ht="15.75" customHeight="1" x14ac:dyDescent="0.25">
      <c r="A166" s="56"/>
      <c r="B166" s="56"/>
      <c r="C166" s="56"/>
      <c r="D166" s="56"/>
      <c r="E166" s="56"/>
      <c r="F166" s="56"/>
      <c r="G166" s="57"/>
      <c r="H166" s="57"/>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row>
    <row r="167" spans="1:49" ht="15.75" customHeight="1" x14ac:dyDescent="0.25">
      <c r="A167" s="56"/>
      <c r="B167" s="56"/>
      <c r="C167" s="56"/>
      <c r="D167" s="56"/>
      <c r="E167" s="56"/>
      <c r="F167" s="56"/>
      <c r="G167" s="57"/>
      <c r="H167" s="57"/>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row>
    <row r="168" spans="1:49" ht="15.75" customHeight="1" x14ac:dyDescent="0.25">
      <c r="A168" s="56"/>
      <c r="B168" s="56"/>
      <c r="C168" s="56"/>
      <c r="D168" s="56"/>
      <c r="E168" s="56"/>
      <c r="F168" s="56"/>
      <c r="G168" s="57"/>
      <c r="H168" s="57"/>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row>
    <row r="169" spans="1:49" ht="15.75" customHeight="1" x14ac:dyDescent="0.25">
      <c r="A169" s="56"/>
      <c r="B169" s="56"/>
      <c r="C169" s="56"/>
      <c r="D169" s="56"/>
      <c r="E169" s="56"/>
      <c r="F169" s="56"/>
      <c r="G169" s="57"/>
      <c r="H169" s="57"/>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row>
    <row r="170" spans="1:49" ht="15.75" customHeight="1" x14ac:dyDescent="0.25">
      <c r="A170" s="56"/>
      <c r="B170" s="56"/>
      <c r="C170" s="56"/>
      <c r="D170" s="56"/>
      <c r="E170" s="56"/>
      <c r="F170" s="56"/>
      <c r="G170" s="57"/>
      <c r="H170" s="57"/>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row>
    <row r="171" spans="1:49" ht="15.75" customHeight="1" x14ac:dyDescent="0.25">
      <c r="A171" s="56"/>
      <c r="B171" s="56"/>
      <c r="C171" s="56"/>
      <c r="D171" s="56"/>
      <c r="E171" s="56"/>
      <c r="F171" s="56"/>
      <c r="G171" s="57"/>
      <c r="H171" s="57"/>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row>
    <row r="172" spans="1:49" ht="15.75" customHeight="1" x14ac:dyDescent="0.25">
      <c r="A172" s="56"/>
      <c r="B172" s="56"/>
      <c r="C172" s="56"/>
      <c r="D172" s="56"/>
      <c r="E172" s="56"/>
      <c r="F172" s="56"/>
      <c r="G172" s="57"/>
      <c r="H172" s="57"/>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row>
    <row r="173" spans="1:49" ht="15.75" customHeight="1" x14ac:dyDescent="0.25">
      <c r="A173" s="56"/>
      <c r="B173" s="56"/>
      <c r="C173" s="56"/>
      <c r="D173" s="56"/>
      <c r="E173" s="56"/>
      <c r="F173" s="56"/>
      <c r="G173" s="57"/>
      <c r="H173" s="57"/>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row>
    <row r="174" spans="1:49" ht="15.75" customHeight="1" x14ac:dyDescent="0.25">
      <c r="A174" s="56"/>
      <c r="B174" s="56"/>
      <c r="C174" s="56"/>
      <c r="D174" s="56"/>
      <c r="E174" s="56"/>
      <c r="F174" s="56"/>
      <c r="G174" s="57"/>
      <c r="H174" s="57"/>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row>
    <row r="175" spans="1:49" ht="15.75" customHeight="1" x14ac:dyDescent="0.25">
      <c r="A175" s="56"/>
      <c r="B175" s="56"/>
      <c r="C175" s="56"/>
      <c r="D175" s="56"/>
      <c r="E175" s="56"/>
      <c r="F175" s="56"/>
      <c r="G175" s="57"/>
      <c r="H175" s="57"/>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row>
    <row r="176" spans="1:49" ht="15.75" customHeight="1" x14ac:dyDescent="0.25">
      <c r="A176" s="56"/>
      <c r="B176" s="56"/>
      <c r="C176" s="56"/>
      <c r="D176" s="56"/>
      <c r="E176" s="56"/>
      <c r="F176" s="56"/>
      <c r="G176" s="57"/>
      <c r="H176" s="57"/>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row>
    <row r="177" spans="1:49" ht="15.75" customHeight="1" x14ac:dyDescent="0.25">
      <c r="A177" s="56"/>
      <c r="B177" s="56"/>
      <c r="C177" s="56"/>
      <c r="D177" s="56"/>
      <c r="E177" s="56"/>
      <c r="F177" s="56"/>
      <c r="G177" s="57"/>
      <c r="H177" s="57"/>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row>
    <row r="178" spans="1:49" ht="15.75" customHeight="1" x14ac:dyDescent="0.25">
      <c r="A178" s="56"/>
      <c r="B178" s="56"/>
      <c r="C178" s="56"/>
      <c r="D178" s="56"/>
      <c r="E178" s="56"/>
      <c r="F178" s="56"/>
      <c r="G178" s="57"/>
      <c r="H178" s="57"/>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row>
    <row r="179" spans="1:49" ht="15.75" customHeight="1" x14ac:dyDescent="0.25">
      <c r="A179" s="56"/>
      <c r="B179" s="56"/>
      <c r="C179" s="56"/>
      <c r="D179" s="56"/>
      <c r="E179" s="56"/>
      <c r="F179" s="56"/>
      <c r="G179" s="57"/>
      <c r="H179" s="57"/>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row>
    <row r="180" spans="1:49" ht="15.75" customHeight="1" x14ac:dyDescent="0.25">
      <c r="A180" s="56"/>
      <c r="B180" s="56"/>
      <c r="C180" s="56"/>
      <c r="D180" s="56"/>
      <c r="E180" s="56"/>
      <c r="F180" s="56"/>
      <c r="G180" s="57"/>
      <c r="H180" s="57"/>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row>
    <row r="181" spans="1:49" ht="15.75" customHeight="1" x14ac:dyDescent="0.25">
      <c r="A181" s="56"/>
      <c r="B181" s="56"/>
      <c r="C181" s="56"/>
      <c r="D181" s="56"/>
      <c r="E181" s="56"/>
      <c r="F181" s="56"/>
      <c r="G181" s="57"/>
      <c r="H181" s="57"/>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row>
    <row r="182" spans="1:49" ht="15.75" customHeight="1" x14ac:dyDescent="0.25">
      <c r="A182" s="56"/>
      <c r="B182" s="56"/>
      <c r="C182" s="56"/>
      <c r="D182" s="56"/>
      <c r="E182" s="56"/>
      <c r="F182" s="56"/>
      <c r="G182" s="57"/>
      <c r="H182" s="57"/>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row>
    <row r="183" spans="1:49" ht="15.75" customHeight="1" x14ac:dyDescent="0.25">
      <c r="A183" s="56"/>
      <c r="B183" s="56"/>
      <c r="C183" s="56"/>
      <c r="D183" s="56"/>
      <c r="E183" s="56"/>
      <c r="F183" s="56"/>
      <c r="G183" s="57"/>
      <c r="H183" s="57"/>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row>
    <row r="184" spans="1:49" ht="15.75" customHeight="1" x14ac:dyDescent="0.25">
      <c r="A184" s="56"/>
      <c r="B184" s="56"/>
      <c r="C184" s="56"/>
      <c r="D184" s="56"/>
      <c r="E184" s="56"/>
      <c r="F184" s="56"/>
      <c r="G184" s="57"/>
      <c r="H184" s="57"/>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row>
    <row r="185" spans="1:49" ht="15.75" customHeight="1" x14ac:dyDescent="0.25">
      <c r="A185" s="56"/>
      <c r="B185" s="56"/>
      <c r="C185" s="56"/>
      <c r="D185" s="56"/>
      <c r="E185" s="56"/>
      <c r="F185" s="56"/>
      <c r="G185" s="57"/>
      <c r="H185" s="57"/>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row>
    <row r="186" spans="1:49" ht="15.75" customHeight="1" x14ac:dyDescent="0.25">
      <c r="A186" s="56"/>
      <c r="B186" s="56"/>
      <c r="C186" s="56"/>
      <c r="D186" s="56"/>
      <c r="E186" s="56"/>
      <c r="F186" s="56"/>
      <c r="G186" s="57"/>
      <c r="H186" s="57"/>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row>
    <row r="187" spans="1:49" ht="15.75" customHeight="1" x14ac:dyDescent="0.25">
      <c r="A187" s="56"/>
      <c r="B187" s="56"/>
      <c r="C187" s="56"/>
      <c r="D187" s="56"/>
      <c r="E187" s="56"/>
      <c r="F187" s="56"/>
      <c r="G187" s="57"/>
      <c r="H187" s="57"/>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row>
    <row r="188" spans="1:49" ht="15.75" customHeight="1" x14ac:dyDescent="0.25">
      <c r="A188" s="56"/>
      <c r="B188" s="56"/>
      <c r="C188" s="56"/>
      <c r="D188" s="56"/>
      <c r="E188" s="56"/>
      <c r="F188" s="56"/>
      <c r="G188" s="57"/>
      <c r="H188" s="57"/>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row>
    <row r="189" spans="1:49" ht="15.75" customHeight="1" x14ac:dyDescent="0.25">
      <c r="A189" s="56"/>
      <c r="B189" s="56"/>
      <c r="C189" s="56"/>
      <c r="D189" s="56"/>
      <c r="E189" s="56"/>
      <c r="F189" s="56"/>
      <c r="G189" s="57"/>
      <c r="H189" s="57"/>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row>
    <row r="190" spans="1:49" ht="15.75" customHeight="1" x14ac:dyDescent="0.25">
      <c r="A190" s="56"/>
      <c r="B190" s="56"/>
      <c r="C190" s="56"/>
      <c r="D190" s="56"/>
      <c r="E190" s="56"/>
      <c r="F190" s="56"/>
      <c r="G190" s="57"/>
      <c r="H190" s="57"/>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row>
    <row r="191" spans="1:49" ht="15.75" customHeight="1" x14ac:dyDescent="0.25">
      <c r="A191" s="56"/>
      <c r="B191" s="56"/>
      <c r="C191" s="56"/>
      <c r="D191" s="56"/>
      <c r="E191" s="56"/>
      <c r="F191" s="56"/>
      <c r="G191" s="57"/>
      <c r="H191" s="57"/>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row>
    <row r="192" spans="1:49" ht="15.75" customHeight="1" x14ac:dyDescent="0.25">
      <c r="A192" s="56"/>
      <c r="B192" s="56"/>
      <c r="C192" s="56"/>
      <c r="D192" s="56"/>
      <c r="E192" s="56"/>
      <c r="F192" s="56"/>
      <c r="G192" s="57"/>
      <c r="H192" s="57"/>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row>
    <row r="193" spans="1:49" ht="15.75" customHeight="1" x14ac:dyDescent="0.25">
      <c r="A193" s="56"/>
      <c r="B193" s="56"/>
      <c r="C193" s="56"/>
      <c r="D193" s="56"/>
      <c r="E193" s="56"/>
      <c r="F193" s="56"/>
      <c r="G193" s="57"/>
      <c r="H193" s="57"/>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row>
    <row r="194" spans="1:49" ht="15.75" customHeight="1" x14ac:dyDescent="0.25">
      <c r="A194" s="56"/>
      <c r="B194" s="56"/>
      <c r="C194" s="56"/>
      <c r="D194" s="56"/>
      <c r="E194" s="56"/>
      <c r="F194" s="56"/>
      <c r="G194" s="57"/>
      <c r="H194" s="57"/>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row>
    <row r="195" spans="1:49" ht="15.75" customHeight="1" x14ac:dyDescent="0.25">
      <c r="A195" s="56"/>
      <c r="B195" s="56"/>
      <c r="C195" s="56"/>
      <c r="D195" s="56"/>
      <c r="E195" s="56"/>
      <c r="F195" s="56"/>
      <c r="G195" s="57"/>
      <c r="H195" s="57"/>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row>
    <row r="196" spans="1:49" ht="15.75" customHeight="1" x14ac:dyDescent="0.25">
      <c r="A196" s="56"/>
      <c r="B196" s="56"/>
      <c r="C196" s="56"/>
      <c r="D196" s="56"/>
      <c r="E196" s="56"/>
      <c r="F196" s="56"/>
      <c r="G196" s="57"/>
      <c r="H196" s="57"/>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row>
    <row r="197" spans="1:49" ht="15.75" customHeight="1" x14ac:dyDescent="0.25">
      <c r="A197" s="56"/>
      <c r="B197" s="56"/>
      <c r="C197" s="56"/>
      <c r="D197" s="56"/>
      <c r="E197" s="56"/>
      <c r="F197" s="56"/>
      <c r="G197" s="57"/>
      <c r="H197" s="57"/>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row>
    <row r="198" spans="1:49" ht="15.75" customHeight="1" x14ac:dyDescent="0.25">
      <c r="A198" s="56"/>
      <c r="B198" s="56"/>
      <c r="C198" s="56"/>
      <c r="D198" s="56"/>
      <c r="E198" s="56"/>
      <c r="F198" s="56"/>
      <c r="G198" s="57"/>
      <c r="H198" s="57"/>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row>
    <row r="199" spans="1:49" ht="15.75" customHeight="1" x14ac:dyDescent="0.25">
      <c r="A199" s="56"/>
      <c r="B199" s="56"/>
      <c r="C199" s="56"/>
      <c r="D199" s="56"/>
      <c r="E199" s="56"/>
      <c r="F199" s="56"/>
      <c r="G199" s="57"/>
      <c r="H199" s="57"/>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row>
    <row r="200" spans="1:49" ht="15.75" customHeight="1" x14ac:dyDescent="0.25">
      <c r="A200" s="56"/>
      <c r="B200" s="56"/>
      <c r="C200" s="56"/>
      <c r="D200" s="56"/>
      <c r="E200" s="56"/>
      <c r="F200" s="56"/>
      <c r="G200" s="57"/>
      <c r="H200" s="57"/>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row>
    <row r="201" spans="1:49" ht="15.75" customHeight="1" x14ac:dyDescent="0.25">
      <c r="A201" s="56"/>
      <c r="B201" s="56"/>
      <c r="C201" s="56"/>
      <c r="D201" s="56"/>
      <c r="E201" s="56"/>
      <c r="F201" s="56"/>
      <c r="G201" s="57"/>
      <c r="H201" s="57"/>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row>
    <row r="202" spans="1:49" ht="15.75" customHeight="1" x14ac:dyDescent="0.25">
      <c r="A202" s="56"/>
      <c r="B202" s="56"/>
      <c r="C202" s="56"/>
      <c r="D202" s="56"/>
      <c r="E202" s="56"/>
      <c r="F202" s="56"/>
      <c r="G202" s="57"/>
      <c r="H202" s="57"/>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row>
    <row r="203" spans="1:49" ht="15.75" customHeight="1" x14ac:dyDescent="0.25">
      <c r="A203" s="56"/>
      <c r="B203" s="56"/>
      <c r="C203" s="56"/>
      <c r="D203" s="56"/>
      <c r="E203" s="56"/>
      <c r="F203" s="56"/>
      <c r="G203" s="57"/>
      <c r="H203" s="57"/>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row>
    <row r="204" spans="1:49" ht="15.75" customHeight="1" x14ac:dyDescent="0.25">
      <c r="A204" s="56"/>
      <c r="B204" s="56"/>
      <c r="C204" s="56"/>
      <c r="D204" s="56"/>
      <c r="E204" s="56"/>
      <c r="F204" s="56"/>
      <c r="G204" s="57"/>
      <c r="H204" s="57"/>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row>
    <row r="205" spans="1:49" ht="15.75" customHeight="1" x14ac:dyDescent="0.25">
      <c r="A205" s="56"/>
      <c r="B205" s="56"/>
      <c r="C205" s="56"/>
      <c r="D205" s="56"/>
      <c r="E205" s="56"/>
      <c r="F205" s="56"/>
      <c r="G205" s="57"/>
      <c r="H205" s="57"/>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row>
    <row r="206" spans="1:49" ht="15.75" customHeight="1" x14ac:dyDescent="0.25">
      <c r="A206" s="56"/>
      <c r="B206" s="56"/>
      <c r="C206" s="56"/>
      <c r="D206" s="56"/>
      <c r="E206" s="56"/>
      <c r="F206" s="56"/>
      <c r="G206" s="57"/>
      <c r="H206" s="57"/>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row>
    <row r="207" spans="1:49" ht="15.75" customHeight="1" x14ac:dyDescent="0.25">
      <c r="A207" s="56"/>
      <c r="B207" s="56"/>
      <c r="C207" s="56"/>
      <c r="D207" s="56"/>
      <c r="E207" s="56"/>
      <c r="F207" s="56"/>
      <c r="G207" s="57"/>
      <c r="H207" s="57"/>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row>
    <row r="208" spans="1:49" ht="15.75" customHeight="1" x14ac:dyDescent="0.25">
      <c r="A208" s="56"/>
      <c r="B208" s="56"/>
      <c r="C208" s="56"/>
      <c r="D208" s="56"/>
      <c r="E208" s="56"/>
      <c r="F208" s="56"/>
      <c r="G208" s="57"/>
      <c r="H208" s="57"/>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row>
    <row r="209" spans="1:49" ht="15.75" customHeight="1" x14ac:dyDescent="0.25">
      <c r="A209" s="56"/>
      <c r="B209" s="56"/>
      <c r="C209" s="56"/>
      <c r="D209" s="56"/>
      <c r="E209" s="56"/>
      <c r="F209" s="56"/>
      <c r="G209" s="57"/>
      <c r="H209" s="57"/>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row>
    <row r="210" spans="1:49" ht="15.75" customHeight="1" x14ac:dyDescent="0.25">
      <c r="A210" s="56"/>
      <c r="B210" s="56"/>
      <c r="C210" s="56"/>
      <c r="D210" s="56"/>
      <c r="E210" s="56"/>
      <c r="F210" s="56"/>
      <c r="G210" s="57"/>
      <c r="H210" s="57"/>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row>
    <row r="211" spans="1:49" ht="15.75" customHeight="1" x14ac:dyDescent="0.25">
      <c r="A211" s="56"/>
      <c r="B211" s="56"/>
      <c r="C211" s="56"/>
      <c r="D211" s="56"/>
      <c r="E211" s="56"/>
      <c r="F211" s="56"/>
      <c r="G211" s="57"/>
      <c r="H211" s="57"/>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row>
    <row r="212" spans="1:49" ht="15.75" customHeight="1" x14ac:dyDescent="0.25">
      <c r="A212" s="56"/>
      <c r="B212" s="56"/>
      <c r="C212" s="56"/>
      <c r="D212" s="56"/>
      <c r="E212" s="56"/>
      <c r="F212" s="56"/>
      <c r="G212" s="57"/>
      <c r="H212" s="57"/>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row>
    <row r="213" spans="1:49" ht="15.75" customHeight="1" x14ac:dyDescent="0.25">
      <c r="A213" s="56"/>
      <c r="B213" s="56"/>
      <c r="C213" s="56"/>
      <c r="D213" s="56"/>
      <c r="E213" s="56"/>
      <c r="F213" s="56"/>
      <c r="G213" s="57"/>
      <c r="H213" s="57"/>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row>
    <row r="214" spans="1:49" ht="15.75" customHeight="1" x14ac:dyDescent="0.25">
      <c r="A214" s="56"/>
      <c r="B214" s="56"/>
      <c r="C214" s="56"/>
      <c r="D214" s="56"/>
      <c r="E214" s="56"/>
      <c r="F214" s="56"/>
      <c r="G214" s="57"/>
      <c r="H214" s="57"/>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row>
    <row r="215" spans="1:49" ht="15.75" customHeight="1" x14ac:dyDescent="0.25">
      <c r="A215" s="56"/>
      <c r="B215" s="56"/>
      <c r="C215" s="56"/>
      <c r="D215" s="56"/>
      <c r="E215" s="56"/>
      <c r="F215" s="56"/>
      <c r="G215" s="57"/>
      <c r="H215" s="57"/>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row>
    <row r="216" spans="1:49" ht="15.75" customHeight="1" x14ac:dyDescent="0.25">
      <c r="A216" s="56"/>
      <c r="B216" s="56"/>
      <c r="C216" s="56"/>
      <c r="D216" s="56"/>
      <c r="E216" s="56"/>
      <c r="F216" s="56"/>
      <c r="G216" s="57"/>
      <c r="H216" s="57"/>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row>
    <row r="217" spans="1:49" ht="15.75" customHeight="1" x14ac:dyDescent="0.25">
      <c r="A217" s="56"/>
      <c r="B217" s="56"/>
      <c r="C217" s="56"/>
      <c r="D217" s="56"/>
      <c r="E217" s="56"/>
      <c r="F217" s="56"/>
      <c r="G217" s="57"/>
      <c r="H217" s="57"/>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row>
    <row r="218" spans="1:49" ht="15.75" customHeight="1" x14ac:dyDescent="0.25">
      <c r="A218" s="56"/>
      <c r="B218" s="56"/>
      <c r="C218" s="56"/>
      <c r="D218" s="56"/>
      <c r="E218" s="56"/>
      <c r="F218" s="56"/>
      <c r="G218" s="57"/>
      <c r="H218" s="57"/>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row>
    <row r="219" spans="1:49" ht="15.75" customHeight="1" x14ac:dyDescent="0.25">
      <c r="A219" s="56"/>
      <c r="B219" s="56"/>
      <c r="C219" s="56"/>
      <c r="D219" s="56"/>
      <c r="E219" s="56"/>
      <c r="F219" s="56"/>
      <c r="G219" s="57"/>
      <c r="H219" s="57"/>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row>
    <row r="220" spans="1:49" ht="15.75" customHeight="1" x14ac:dyDescent="0.25">
      <c r="A220" s="56"/>
      <c r="B220" s="56"/>
      <c r="C220" s="56"/>
      <c r="D220" s="56"/>
      <c r="E220" s="56"/>
      <c r="F220" s="56"/>
      <c r="G220" s="57"/>
      <c r="H220" s="57"/>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row>
    <row r="221" spans="1:49" ht="15.75" customHeight="1" x14ac:dyDescent="0.25">
      <c r="A221" s="56"/>
      <c r="B221" s="56"/>
      <c r="C221" s="56"/>
      <c r="D221" s="56"/>
      <c r="E221" s="56"/>
      <c r="F221" s="56"/>
      <c r="G221" s="57"/>
      <c r="H221" s="57"/>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row>
    <row r="222" spans="1:49" ht="15.75" customHeight="1" x14ac:dyDescent="0.25">
      <c r="A222" s="56"/>
      <c r="B222" s="56"/>
      <c r="C222" s="56"/>
      <c r="D222" s="56"/>
      <c r="E222" s="56"/>
      <c r="F222" s="56"/>
      <c r="G222" s="57"/>
      <c r="H222" s="57"/>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row>
    <row r="223" spans="1:49" ht="15.75" customHeight="1" x14ac:dyDescent="0.25">
      <c r="A223" s="56"/>
      <c r="B223" s="56"/>
      <c r="C223" s="56"/>
      <c r="D223" s="56"/>
      <c r="E223" s="56"/>
      <c r="F223" s="56"/>
      <c r="G223" s="57"/>
      <c r="H223" s="57"/>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row>
    <row r="224" spans="1:49" ht="15.75" customHeight="1" x14ac:dyDescent="0.25">
      <c r="A224" s="56"/>
      <c r="B224" s="56"/>
      <c r="C224" s="56"/>
      <c r="D224" s="56"/>
      <c r="E224" s="56"/>
      <c r="F224" s="56"/>
      <c r="G224" s="57"/>
      <c r="H224" s="57"/>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row>
    <row r="225" spans="1:49" ht="15.75" customHeight="1" x14ac:dyDescent="0.25">
      <c r="A225" s="56"/>
      <c r="B225" s="56"/>
      <c r="C225" s="56"/>
      <c r="D225" s="56"/>
      <c r="E225" s="56"/>
      <c r="F225" s="56"/>
      <c r="G225" s="57"/>
      <c r="H225" s="57"/>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row>
    <row r="226" spans="1:49" ht="15.75" customHeight="1" x14ac:dyDescent="0.25">
      <c r="A226" s="56"/>
      <c r="B226" s="56"/>
      <c r="C226" s="56"/>
      <c r="D226" s="56"/>
      <c r="E226" s="56"/>
      <c r="F226" s="56"/>
      <c r="G226" s="57"/>
      <c r="H226" s="57"/>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row>
    <row r="227" spans="1:49" ht="15.75" customHeight="1" x14ac:dyDescent="0.25">
      <c r="A227" s="56"/>
      <c r="B227" s="56"/>
      <c r="C227" s="56"/>
      <c r="D227" s="56"/>
      <c r="E227" s="56"/>
      <c r="F227" s="56"/>
      <c r="G227" s="57"/>
      <c r="H227" s="57"/>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row>
    <row r="228" spans="1:49" ht="15.75" customHeight="1" x14ac:dyDescent="0.25">
      <c r="A228" s="56"/>
      <c r="B228" s="56"/>
      <c r="C228" s="56"/>
      <c r="D228" s="56"/>
      <c r="E228" s="56"/>
      <c r="F228" s="56"/>
      <c r="G228" s="57"/>
      <c r="H228" s="57"/>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row>
    <row r="229" spans="1:49" ht="15.75" customHeight="1" x14ac:dyDescent="0.25">
      <c r="A229" s="56"/>
      <c r="B229" s="56"/>
      <c r="C229" s="56"/>
      <c r="D229" s="56"/>
      <c r="E229" s="56"/>
      <c r="F229" s="56"/>
      <c r="G229" s="57"/>
      <c r="H229" s="57"/>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row>
    <row r="230" spans="1:49" ht="15.75" customHeight="1" x14ac:dyDescent="0.25">
      <c r="A230" s="56"/>
      <c r="B230" s="56"/>
      <c r="C230" s="56"/>
      <c r="D230" s="56"/>
      <c r="E230" s="56"/>
      <c r="F230" s="56"/>
      <c r="G230" s="57"/>
      <c r="H230" s="57"/>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row>
    <row r="231" spans="1:49" ht="15.75" customHeight="1" x14ac:dyDescent="0.25">
      <c r="A231" s="56"/>
      <c r="B231" s="56"/>
      <c r="C231" s="56"/>
      <c r="D231" s="56"/>
      <c r="E231" s="56"/>
      <c r="F231" s="56"/>
      <c r="G231" s="57"/>
      <c r="H231" s="57"/>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row>
    <row r="232" spans="1:49" ht="15.75" customHeight="1" x14ac:dyDescent="0.25">
      <c r="A232" s="56"/>
      <c r="B232" s="56"/>
      <c r="C232" s="56"/>
      <c r="D232" s="56"/>
      <c r="E232" s="56"/>
      <c r="F232" s="56"/>
      <c r="G232" s="57"/>
      <c r="H232" s="57"/>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row>
    <row r="233" spans="1:49" ht="15.75" customHeight="1" x14ac:dyDescent="0.25">
      <c r="A233" s="56"/>
      <c r="B233" s="56"/>
      <c r="C233" s="56"/>
      <c r="D233" s="56"/>
      <c r="E233" s="56"/>
      <c r="F233" s="56"/>
      <c r="G233" s="57"/>
      <c r="H233" s="57"/>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row>
    <row r="234" spans="1:49" ht="15.75" customHeight="1" x14ac:dyDescent="0.25">
      <c r="A234" s="56"/>
      <c r="B234" s="56"/>
      <c r="C234" s="56"/>
      <c r="D234" s="56"/>
      <c r="E234" s="56"/>
      <c r="F234" s="56"/>
      <c r="G234" s="57"/>
      <c r="H234" s="57"/>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row>
    <row r="235" spans="1:49" ht="15.75" customHeight="1" x14ac:dyDescent="0.25">
      <c r="A235" s="56"/>
      <c r="B235" s="56"/>
      <c r="C235" s="56"/>
      <c r="D235" s="56"/>
      <c r="E235" s="56"/>
      <c r="F235" s="56"/>
      <c r="G235" s="57"/>
      <c r="H235" s="57"/>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row>
    <row r="236" spans="1:49" ht="15.75" customHeight="1" x14ac:dyDescent="0.25">
      <c r="A236" s="56"/>
      <c r="B236" s="56"/>
      <c r="C236" s="56"/>
      <c r="D236" s="56"/>
      <c r="E236" s="56"/>
      <c r="F236" s="56"/>
      <c r="G236" s="57"/>
      <c r="H236" s="57"/>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row>
    <row r="237" spans="1:49" ht="15.75" customHeight="1" x14ac:dyDescent="0.25">
      <c r="A237" s="56"/>
      <c r="B237" s="56"/>
      <c r="C237" s="56"/>
      <c r="D237" s="56"/>
      <c r="E237" s="56"/>
      <c r="F237" s="56"/>
      <c r="G237" s="57"/>
      <c r="H237" s="57"/>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row>
    <row r="238" spans="1:49" ht="15.75" customHeight="1" x14ac:dyDescent="0.25">
      <c r="A238" s="56"/>
      <c r="B238" s="56"/>
      <c r="C238" s="56"/>
      <c r="D238" s="56"/>
      <c r="E238" s="56"/>
      <c r="F238" s="56"/>
      <c r="G238" s="57"/>
      <c r="H238" s="57"/>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row>
    <row r="239" spans="1:49" ht="15.75" customHeight="1" x14ac:dyDescent="0.25">
      <c r="A239" s="56"/>
      <c r="B239" s="56"/>
      <c r="C239" s="56"/>
      <c r="D239" s="56"/>
      <c r="E239" s="56"/>
      <c r="F239" s="56"/>
      <c r="G239" s="57"/>
      <c r="H239" s="57"/>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row>
    <row r="240" spans="1:49" ht="15.75" customHeight="1" x14ac:dyDescent="0.25">
      <c r="A240" s="56"/>
      <c r="B240" s="56"/>
      <c r="C240" s="56"/>
      <c r="D240" s="56"/>
      <c r="E240" s="56"/>
      <c r="F240" s="56"/>
      <c r="G240" s="57"/>
      <c r="H240" s="57"/>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row>
    <row r="241" spans="1:49" ht="15.75" customHeight="1" x14ac:dyDescent="0.25">
      <c r="A241" s="56"/>
      <c r="B241" s="56"/>
      <c r="C241" s="56"/>
      <c r="D241" s="56"/>
      <c r="E241" s="56"/>
      <c r="F241" s="56"/>
      <c r="G241" s="57"/>
      <c r="H241" s="57"/>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row>
    <row r="242" spans="1:49" ht="15.75" customHeight="1" x14ac:dyDescent="0.25">
      <c r="A242" s="56"/>
      <c r="B242" s="56"/>
      <c r="C242" s="56"/>
      <c r="D242" s="56"/>
      <c r="E242" s="56"/>
      <c r="F242" s="56"/>
      <c r="G242" s="57"/>
      <c r="H242" s="57"/>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row>
    <row r="243" spans="1:49" ht="15.75" customHeight="1" x14ac:dyDescent="0.25">
      <c r="A243" s="56"/>
      <c r="B243" s="56"/>
      <c r="C243" s="56"/>
      <c r="D243" s="56"/>
      <c r="E243" s="56"/>
      <c r="F243" s="56"/>
      <c r="G243" s="57"/>
      <c r="H243" s="57"/>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row>
    <row r="244" spans="1:49" ht="15.75" customHeight="1" x14ac:dyDescent="0.25">
      <c r="A244" s="56"/>
      <c r="B244" s="56"/>
      <c r="C244" s="56"/>
      <c r="D244" s="56"/>
      <c r="E244" s="56"/>
      <c r="F244" s="56"/>
      <c r="G244" s="57"/>
      <c r="H244" s="57"/>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row>
    <row r="245" spans="1:49" ht="15.75" customHeight="1" x14ac:dyDescent="0.25">
      <c r="A245" s="56"/>
      <c r="B245" s="56"/>
      <c r="C245" s="56"/>
      <c r="D245" s="56"/>
      <c r="E245" s="56"/>
      <c r="F245" s="56"/>
      <c r="G245" s="57"/>
      <c r="H245" s="57"/>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row>
    <row r="246" spans="1:49" ht="15.75" customHeight="1" x14ac:dyDescent="0.25">
      <c r="A246" s="56"/>
      <c r="B246" s="56"/>
      <c r="C246" s="56"/>
      <c r="D246" s="56"/>
      <c r="E246" s="56"/>
      <c r="F246" s="56"/>
      <c r="G246" s="57"/>
      <c r="H246" s="57"/>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row>
    <row r="247" spans="1:49" ht="15.75" customHeight="1" x14ac:dyDescent="0.25">
      <c r="A247" s="56"/>
      <c r="B247" s="56"/>
      <c r="C247" s="56"/>
      <c r="D247" s="56"/>
      <c r="E247" s="56"/>
      <c r="F247" s="56"/>
      <c r="G247" s="57"/>
      <c r="H247" s="57"/>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row>
    <row r="248" spans="1:49" ht="15.75" customHeight="1" x14ac:dyDescent="0.25">
      <c r="A248" s="56"/>
      <c r="B248" s="56"/>
      <c r="C248" s="56"/>
      <c r="D248" s="56"/>
      <c r="E248" s="56"/>
      <c r="F248" s="56"/>
      <c r="G248" s="57"/>
      <c r="H248" s="57"/>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row>
    <row r="249" spans="1:49" ht="15.75" customHeight="1" x14ac:dyDescent="0.25">
      <c r="A249" s="56"/>
      <c r="B249" s="56"/>
      <c r="C249" s="56"/>
      <c r="D249" s="56"/>
      <c r="E249" s="56"/>
      <c r="F249" s="56"/>
      <c r="G249" s="57"/>
      <c r="H249" s="57"/>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row>
    <row r="250" spans="1:49" ht="15.75" customHeight="1" x14ac:dyDescent="0.25">
      <c r="A250" s="56"/>
      <c r="B250" s="56"/>
      <c r="C250" s="56"/>
      <c r="D250" s="56"/>
      <c r="E250" s="56"/>
      <c r="F250" s="56"/>
      <c r="G250" s="57"/>
      <c r="H250" s="57"/>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row>
    <row r="251" spans="1:49" ht="15.75" customHeight="1" x14ac:dyDescent="0.25">
      <c r="A251" s="56"/>
      <c r="B251" s="56"/>
      <c r="C251" s="56"/>
      <c r="D251" s="56"/>
      <c r="E251" s="56"/>
      <c r="F251" s="56"/>
      <c r="G251" s="57"/>
      <c r="H251" s="57"/>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row>
    <row r="252" spans="1:49" ht="15.75" customHeight="1" x14ac:dyDescent="0.25">
      <c r="A252" s="56"/>
      <c r="B252" s="56"/>
      <c r="C252" s="56"/>
      <c r="D252" s="56"/>
      <c r="E252" s="56"/>
      <c r="F252" s="56"/>
      <c r="G252" s="57"/>
      <c r="H252" s="57"/>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row>
    <row r="253" spans="1:49" ht="15.75" customHeight="1" x14ac:dyDescent="0.25">
      <c r="A253" s="56"/>
      <c r="B253" s="56"/>
      <c r="C253" s="56"/>
      <c r="D253" s="56"/>
      <c r="E253" s="56"/>
      <c r="F253" s="56"/>
      <c r="G253" s="57"/>
      <c r="H253" s="57"/>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row>
    <row r="254" spans="1:49" ht="15.75" customHeight="1" x14ac:dyDescent="0.25">
      <c r="A254" s="56"/>
      <c r="B254" s="56"/>
      <c r="C254" s="56"/>
      <c r="D254" s="56"/>
      <c r="E254" s="56"/>
      <c r="F254" s="56"/>
      <c r="G254" s="57"/>
      <c r="H254" s="57"/>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row>
    <row r="255" spans="1:49" ht="15.75" customHeight="1" x14ac:dyDescent="0.25">
      <c r="A255" s="56"/>
      <c r="B255" s="56"/>
      <c r="C255" s="56"/>
      <c r="D255" s="56"/>
      <c r="E255" s="56"/>
      <c r="F255" s="56"/>
      <c r="G255" s="57"/>
      <c r="H255" s="57"/>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row>
    <row r="256" spans="1:49" ht="15.75" customHeight="1" x14ac:dyDescent="0.25">
      <c r="A256" s="56"/>
      <c r="B256" s="56"/>
      <c r="C256" s="56"/>
      <c r="D256" s="56"/>
      <c r="E256" s="56"/>
      <c r="F256" s="56"/>
      <c r="G256" s="57"/>
      <c r="H256" s="57"/>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row>
    <row r="257" spans="1:49" ht="15.75" customHeight="1" x14ac:dyDescent="0.25">
      <c r="A257" s="56"/>
      <c r="B257" s="56"/>
      <c r="C257" s="56"/>
      <c r="D257" s="56"/>
      <c r="E257" s="56"/>
      <c r="F257" s="56"/>
      <c r="G257" s="57"/>
      <c r="H257" s="57"/>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row>
    <row r="258" spans="1:49" ht="15.75" customHeight="1" x14ac:dyDescent="0.25">
      <c r="A258" s="56"/>
      <c r="B258" s="56"/>
      <c r="C258" s="56"/>
      <c r="D258" s="56"/>
      <c r="E258" s="56"/>
      <c r="F258" s="56"/>
      <c r="G258" s="57"/>
      <c r="H258" s="57"/>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row>
    <row r="259" spans="1:49" ht="15.75" customHeight="1" x14ac:dyDescent="0.25">
      <c r="A259" s="56"/>
      <c r="B259" s="56"/>
      <c r="C259" s="56"/>
      <c r="D259" s="56"/>
      <c r="E259" s="56"/>
      <c r="F259" s="56"/>
      <c r="G259" s="57"/>
      <c r="H259" s="57"/>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row>
    <row r="260" spans="1:49" ht="15.75" customHeight="1" x14ac:dyDescent="0.25">
      <c r="A260" s="56"/>
      <c r="B260" s="56"/>
      <c r="C260" s="56"/>
      <c r="D260" s="56"/>
      <c r="E260" s="56"/>
      <c r="F260" s="56"/>
      <c r="G260" s="57"/>
      <c r="H260" s="57"/>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row>
    <row r="261" spans="1:49" ht="15.75" customHeight="1" x14ac:dyDescent="0.25">
      <c r="A261" s="56"/>
      <c r="B261" s="56"/>
      <c r="C261" s="56"/>
      <c r="D261" s="56"/>
      <c r="E261" s="56"/>
      <c r="F261" s="56"/>
      <c r="G261" s="57"/>
      <c r="H261" s="57"/>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row>
    <row r="262" spans="1:49" ht="15.75" customHeight="1" x14ac:dyDescent="0.25">
      <c r="A262" s="56"/>
      <c r="B262" s="56"/>
      <c r="C262" s="56"/>
      <c r="D262" s="56"/>
      <c r="E262" s="56"/>
      <c r="F262" s="56"/>
      <c r="G262" s="57"/>
      <c r="H262" s="57"/>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row>
    <row r="263" spans="1:49" ht="15.75" customHeight="1" x14ac:dyDescent="0.25">
      <c r="A263" s="56"/>
      <c r="B263" s="56"/>
      <c r="C263" s="56"/>
      <c r="D263" s="56"/>
      <c r="E263" s="56"/>
      <c r="F263" s="56"/>
      <c r="G263" s="57"/>
      <c r="H263" s="57"/>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row>
    <row r="264" spans="1:49" ht="15.75" customHeight="1" x14ac:dyDescent="0.25">
      <c r="A264" s="56"/>
      <c r="B264" s="56"/>
      <c r="C264" s="56"/>
      <c r="D264" s="56"/>
      <c r="E264" s="56"/>
      <c r="F264" s="56"/>
      <c r="G264" s="57"/>
      <c r="H264" s="57"/>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row>
    <row r="265" spans="1:49" ht="15.75" customHeight="1" x14ac:dyDescent="0.25">
      <c r="A265" s="56"/>
      <c r="B265" s="56"/>
      <c r="C265" s="56"/>
      <c r="D265" s="56"/>
      <c r="E265" s="56"/>
      <c r="F265" s="56"/>
      <c r="G265" s="57"/>
      <c r="H265" s="57"/>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row>
    <row r="266" spans="1:49" ht="15.75" customHeight="1" x14ac:dyDescent="0.25">
      <c r="A266" s="56"/>
      <c r="B266" s="56"/>
      <c r="C266" s="56"/>
      <c r="D266" s="56"/>
      <c r="E266" s="56"/>
      <c r="F266" s="56"/>
      <c r="G266" s="57"/>
      <c r="H266" s="57"/>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row>
    <row r="267" spans="1:49" ht="15.75" customHeight="1" x14ac:dyDescent="0.25">
      <c r="A267" s="56"/>
      <c r="B267" s="56"/>
      <c r="C267" s="56"/>
      <c r="D267" s="56"/>
      <c r="E267" s="56"/>
      <c r="F267" s="56"/>
      <c r="G267" s="57"/>
      <c r="H267" s="57"/>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row>
    <row r="268" spans="1:49" ht="15.75" customHeight="1" x14ac:dyDescent="0.25">
      <c r="A268" s="56"/>
      <c r="B268" s="56"/>
      <c r="C268" s="56"/>
      <c r="D268" s="56"/>
      <c r="E268" s="56"/>
      <c r="F268" s="56"/>
      <c r="G268" s="57"/>
      <c r="H268" s="57"/>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row>
    <row r="269" spans="1:49" ht="15.75" customHeight="1" x14ac:dyDescent="0.25">
      <c r="A269" s="56"/>
      <c r="B269" s="56"/>
      <c r="C269" s="56"/>
      <c r="D269" s="56"/>
      <c r="E269" s="56"/>
      <c r="F269" s="56"/>
      <c r="G269" s="57"/>
      <c r="H269" s="57"/>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row>
    <row r="270" spans="1:49" ht="15.75" customHeight="1" x14ac:dyDescent="0.25">
      <c r="A270" s="56"/>
      <c r="B270" s="56"/>
      <c r="C270" s="56"/>
      <c r="D270" s="56"/>
      <c r="E270" s="56"/>
      <c r="F270" s="56"/>
      <c r="G270" s="57"/>
      <c r="H270" s="57"/>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row>
    <row r="271" spans="1:49" ht="15.75" customHeight="1" x14ac:dyDescent="0.25">
      <c r="A271" s="56"/>
      <c r="B271" s="56"/>
      <c r="C271" s="56"/>
      <c r="D271" s="56"/>
      <c r="E271" s="56"/>
      <c r="F271" s="56"/>
      <c r="G271" s="57"/>
      <c r="H271" s="57"/>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row>
    <row r="272" spans="1:49" ht="15.75" customHeight="1" x14ac:dyDescent="0.25">
      <c r="A272" s="56"/>
      <c r="B272" s="56"/>
      <c r="C272" s="56"/>
      <c r="D272" s="56"/>
      <c r="E272" s="56"/>
      <c r="F272" s="56"/>
      <c r="G272" s="57"/>
      <c r="H272" s="57"/>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row>
    <row r="273" spans="1:49" ht="15.75" customHeight="1" x14ac:dyDescent="0.25">
      <c r="A273" s="56"/>
      <c r="B273" s="56"/>
      <c r="C273" s="56"/>
      <c r="D273" s="56"/>
      <c r="E273" s="56"/>
      <c r="F273" s="56"/>
      <c r="G273" s="57"/>
      <c r="H273" s="57"/>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row>
    <row r="274" spans="1:49" ht="15.75" customHeight="1" x14ac:dyDescent="0.25">
      <c r="A274" s="56"/>
      <c r="B274" s="56"/>
      <c r="C274" s="56"/>
      <c r="D274" s="56"/>
      <c r="E274" s="56"/>
      <c r="F274" s="56"/>
      <c r="G274" s="57"/>
      <c r="H274" s="57"/>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row>
    <row r="275" spans="1:49" ht="15.75" customHeight="1" x14ac:dyDescent="0.25">
      <c r="A275" s="56"/>
      <c r="B275" s="56"/>
      <c r="C275" s="56"/>
      <c r="D275" s="56"/>
      <c r="E275" s="56"/>
      <c r="F275" s="56"/>
      <c r="G275" s="57"/>
      <c r="H275" s="57"/>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row>
    <row r="276" spans="1:49" ht="15.75" customHeight="1" x14ac:dyDescent="0.25">
      <c r="A276" s="56"/>
      <c r="B276" s="56"/>
      <c r="C276" s="56"/>
      <c r="D276" s="56"/>
      <c r="E276" s="56"/>
      <c r="F276" s="56"/>
      <c r="G276" s="57"/>
      <c r="H276" s="57"/>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row>
    <row r="277" spans="1:49" ht="15.75" customHeight="1" x14ac:dyDescent="0.25">
      <c r="A277" s="56"/>
      <c r="B277" s="56"/>
      <c r="C277" s="56"/>
      <c r="D277" s="56"/>
      <c r="E277" s="56"/>
      <c r="F277" s="56"/>
      <c r="G277" s="57"/>
      <c r="H277" s="57"/>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row>
    <row r="278" spans="1:49" ht="15.75" customHeight="1" x14ac:dyDescent="0.25">
      <c r="A278" s="56"/>
      <c r="B278" s="56"/>
      <c r="C278" s="56"/>
      <c r="D278" s="56"/>
      <c r="E278" s="56"/>
      <c r="F278" s="56"/>
      <c r="G278" s="57"/>
      <c r="H278" s="57"/>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row>
    <row r="279" spans="1:49" ht="15.75" customHeight="1" x14ac:dyDescent="0.25">
      <c r="A279" s="56"/>
      <c r="B279" s="56"/>
      <c r="C279" s="56"/>
      <c r="D279" s="56"/>
      <c r="E279" s="56"/>
      <c r="F279" s="56"/>
      <c r="G279" s="57"/>
      <c r="H279" s="57"/>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row>
    <row r="280" spans="1:49" ht="15.75" customHeight="1" x14ac:dyDescent="0.25">
      <c r="A280" s="56"/>
      <c r="B280" s="56"/>
      <c r="C280" s="56"/>
      <c r="D280" s="56"/>
      <c r="E280" s="56"/>
      <c r="F280" s="56"/>
      <c r="G280" s="57"/>
      <c r="H280" s="57"/>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row>
    <row r="281" spans="1:49" ht="15.75" customHeight="1" x14ac:dyDescent="0.25">
      <c r="A281" s="56"/>
      <c r="B281" s="56"/>
      <c r="C281" s="56"/>
      <c r="D281" s="56"/>
      <c r="E281" s="56"/>
      <c r="F281" s="56"/>
      <c r="G281" s="57"/>
      <c r="H281" s="57"/>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row>
    <row r="282" spans="1:49" ht="15.75" customHeight="1" x14ac:dyDescent="0.25">
      <c r="A282" s="56"/>
      <c r="B282" s="56"/>
      <c r="C282" s="56"/>
      <c r="D282" s="56"/>
      <c r="E282" s="56"/>
      <c r="F282" s="56"/>
      <c r="G282" s="57"/>
      <c r="H282" s="57"/>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row>
    <row r="283" spans="1:49" ht="15.75" customHeight="1" x14ac:dyDescent="0.25">
      <c r="A283" s="56"/>
      <c r="B283" s="56"/>
      <c r="C283" s="56"/>
      <c r="D283" s="56"/>
      <c r="E283" s="56"/>
      <c r="F283" s="56"/>
      <c r="G283" s="57"/>
      <c r="H283" s="57"/>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row>
    <row r="284" spans="1:49" ht="15.75" customHeight="1" x14ac:dyDescent="0.25">
      <c r="A284" s="56"/>
      <c r="B284" s="56"/>
      <c r="C284" s="56"/>
      <c r="D284" s="56"/>
      <c r="E284" s="56"/>
      <c r="F284" s="56"/>
      <c r="G284" s="57"/>
      <c r="H284" s="57"/>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row>
    <row r="285" spans="1:49" ht="15.75" customHeight="1" x14ac:dyDescent="0.25">
      <c r="A285" s="56"/>
      <c r="B285" s="56"/>
      <c r="C285" s="56"/>
      <c r="D285" s="56"/>
      <c r="E285" s="56"/>
      <c r="F285" s="56"/>
      <c r="G285" s="57"/>
      <c r="H285" s="57"/>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row>
    <row r="286" spans="1:49" ht="15.75" customHeight="1" x14ac:dyDescent="0.25">
      <c r="A286" s="56"/>
      <c r="B286" s="56"/>
      <c r="C286" s="56"/>
      <c r="D286" s="56"/>
      <c r="E286" s="56"/>
      <c r="F286" s="56"/>
      <c r="G286" s="57"/>
      <c r="H286" s="57"/>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row>
    <row r="287" spans="1:49" ht="15.75" customHeight="1" x14ac:dyDescent="0.25">
      <c r="A287" s="56"/>
      <c r="B287" s="56"/>
      <c r="C287" s="56"/>
      <c r="D287" s="56"/>
      <c r="E287" s="56"/>
      <c r="F287" s="56"/>
      <c r="G287" s="57"/>
      <c r="H287" s="57"/>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row>
    <row r="288" spans="1:49" ht="15.75" customHeight="1" x14ac:dyDescent="0.25">
      <c r="A288" s="56"/>
      <c r="B288" s="56"/>
      <c r="C288" s="56"/>
      <c r="D288" s="56"/>
      <c r="E288" s="56"/>
      <c r="F288" s="56"/>
      <c r="G288" s="57"/>
      <c r="H288" s="57"/>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row>
    <row r="289" spans="1:49" ht="15.75" customHeight="1" x14ac:dyDescent="0.25">
      <c r="A289" s="56"/>
      <c r="B289" s="56"/>
      <c r="C289" s="56"/>
      <c r="D289" s="56"/>
      <c r="E289" s="56"/>
      <c r="F289" s="56"/>
      <c r="G289" s="57"/>
      <c r="H289" s="57"/>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row>
    <row r="290" spans="1:49" ht="15.75" customHeight="1" x14ac:dyDescent="0.25">
      <c r="A290" s="56"/>
      <c r="B290" s="56"/>
      <c r="C290" s="56"/>
      <c r="D290" s="56"/>
      <c r="E290" s="56"/>
      <c r="F290" s="56"/>
      <c r="G290" s="57"/>
      <c r="H290" s="57"/>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row>
    <row r="291" spans="1:49" ht="15.75" customHeight="1" x14ac:dyDescent="0.25">
      <c r="A291" s="56"/>
      <c r="B291" s="56"/>
      <c r="C291" s="56"/>
      <c r="D291" s="56"/>
      <c r="E291" s="56"/>
      <c r="F291" s="56"/>
      <c r="G291" s="57"/>
      <c r="H291" s="57"/>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row>
    <row r="292" spans="1:49" ht="15.75" customHeight="1" x14ac:dyDescent="0.25">
      <c r="A292" s="56"/>
      <c r="B292" s="56"/>
      <c r="C292" s="56"/>
      <c r="D292" s="56"/>
      <c r="E292" s="56"/>
      <c r="F292" s="56"/>
      <c r="G292" s="57"/>
      <c r="H292" s="57"/>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row>
    <row r="293" spans="1:49" ht="15.75" customHeight="1" x14ac:dyDescent="0.25">
      <c r="A293" s="56"/>
      <c r="B293" s="56"/>
      <c r="C293" s="56"/>
      <c r="D293" s="56"/>
      <c r="E293" s="56"/>
      <c r="F293" s="56"/>
      <c r="G293" s="57"/>
      <c r="H293" s="57"/>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row>
    <row r="294" spans="1:49" ht="15.75" customHeight="1" x14ac:dyDescent="0.25">
      <c r="A294" s="56"/>
      <c r="B294" s="56"/>
      <c r="C294" s="56"/>
      <c r="D294" s="56"/>
      <c r="E294" s="56"/>
      <c r="F294" s="56"/>
      <c r="G294" s="57"/>
      <c r="H294" s="57"/>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row>
    <row r="295" spans="1:49" ht="15.75" customHeight="1" x14ac:dyDescent="0.25">
      <c r="A295" s="56"/>
      <c r="B295" s="56"/>
      <c r="C295" s="56"/>
      <c r="D295" s="56"/>
      <c r="E295" s="56"/>
      <c r="F295" s="56"/>
      <c r="G295" s="57"/>
      <c r="H295" s="57"/>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row>
    <row r="296" spans="1:49" ht="15.75" customHeight="1" x14ac:dyDescent="0.25">
      <c r="A296" s="56"/>
      <c r="B296" s="56"/>
      <c r="C296" s="56"/>
      <c r="D296" s="56"/>
      <c r="E296" s="56"/>
      <c r="F296" s="56"/>
      <c r="G296" s="57"/>
      <c r="H296" s="57"/>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row>
    <row r="297" spans="1:49" ht="15.75" customHeight="1" x14ac:dyDescent="0.25">
      <c r="A297" s="56"/>
      <c r="B297" s="56"/>
      <c r="C297" s="56"/>
      <c r="D297" s="56"/>
      <c r="E297" s="56"/>
      <c r="F297" s="56"/>
      <c r="G297" s="57"/>
      <c r="H297" s="57"/>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row>
    <row r="298" spans="1:49" ht="15.75" customHeight="1" x14ac:dyDescent="0.25">
      <c r="A298" s="56"/>
      <c r="B298" s="56"/>
      <c r="C298" s="56"/>
      <c r="D298" s="56"/>
      <c r="E298" s="56"/>
      <c r="F298" s="56"/>
      <c r="G298" s="57"/>
      <c r="H298" s="57"/>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row>
    <row r="299" spans="1:49" ht="15.75" customHeight="1" x14ac:dyDescent="0.25">
      <c r="A299" s="56"/>
      <c r="B299" s="56"/>
      <c r="C299" s="56"/>
      <c r="D299" s="56"/>
      <c r="E299" s="56"/>
      <c r="F299" s="56"/>
      <c r="G299" s="57"/>
      <c r="H299" s="57"/>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row>
    <row r="300" spans="1:49" ht="15.75" customHeight="1" x14ac:dyDescent="0.25">
      <c r="A300" s="56"/>
      <c r="B300" s="56"/>
      <c r="C300" s="56"/>
      <c r="D300" s="56"/>
      <c r="E300" s="56"/>
      <c r="F300" s="56"/>
      <c r="G300" s="57"/>
      <c r="H300" s="57"/>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row>
    <row r="301" spans="1:49" ht="15.75" customHeight="1" x14ac:dyDescent="0.25">
      <c r="A301" s="56"/>
      <c r="B301" s="56"/>
      <c r="C301" s="56"/>
      <c r="D301" s="56"/>
      <c r="E301" s="56"/>
      <c r="F301" s="56"/>
      <c r="G301" s="57"/>
      <c r="H301" s="57"/>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row>
    <row r="302" spans="1:49" ht="15.75" customHeight="1" x14ac:dyDescent="0.25">
      <c r="A302" s="56"/>
      <c r="B302" s="56"/>
      <c r="C302" s="56"/>
      <c r="D302" s="56"/>
      <c r="E302" s="56"/>
      <c r="F302" s="56"/>
      <c r="G302" s="57"/>
      <c r="H302" s="57"/>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row>
    <row r="303" spans="1:49" ht="15.75" customHeight="1" x14ac:dyDescent="0.25">
      <c r="A303" s="56"/>
      <c r="B303" s="56"/>
      <c r="C303" s="56"/>
      <c r="D303" s="56"/>
      <c r="E303" s="56"/>
      <c r="F303" s="56"/>
      <c r="G303" s="57"/>
      <c r="H303" s="57"/>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row>
    <row r="304" spans="1:49" ht="15.75" customHeight="1" x14ac:dyDescent="0.25">
      <c r="A304" s="56"/>
      <c r="B304" s="56"/>
      <c r="C304" s="56"/>
      <c r="D304" s="56"/>
      <c r="E304" s="56"/>
      <c r="F304" s="56"/>
      <c r="G304" s="57"/>
      <c r="H304" s="57"/>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row>
    <row r="305" spans="1:49" ht="15.75" customHeight="1" x14ac:dyDescent="0.25">
      <c r="A305" s="56"/>
      <c r="B305" s="56"/>
      <c r="C305" s="56"/>
      <c r="D305" s="56"/>
      <c r="E305" s="56"/>
      <c r="F305" s="56"/>
      <c r="G305" s="57"/>
      <c r="H305" s="57"/>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row>
    <row r="306" spans="1:49" ht="15.75" customHeight="1" x14ac:dyDescent="0.25">
      <c r="A306" s="56"/>
      <c r="B306" s="56"/>
      <c r="C306" s="56"/>
      <c r="D306" s="56"/>
      <c r="E306" s="56"/>
      <c r="F306" s="56"/>
      <c r="G306" s="57"/>
      <c r="H306" s="57"/>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row>
    <row r="307" spans="1:49" ht="15.75" customHeight="1" x14ac:dyDescent="0.25">
      <c r="A307" s="56"/>
      <c r="B307" s="56"/>
      <c r="C307" s="56"/>
      <c r="D307" s="56"/>
      <c r="E307" s="56"/>
      <c r="F307" s="56"/>
      <c r="G307" s="57"/>
      <c r="H307" s="57"/>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row>
    <row r="308" spans="1:49" ht="15.75" customHeight="1" x14ac:dyDescent="0.25">
      <c r="A308" s="56"/>
      <c r="B308" s="56"/>
      <c r="C308" s="56"/>
      <c r="D308" s="56"/>
      <c r="E308" s="56"/>
      <c r="F308" s="56"/>
      <c r="G308" s="57"/>
      <c r="H308" s="57"/>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row>
    <row r="309" spans="1:49" ht="15.75" customHeight="1" x14ac:dyDescent="0.25">
      <c r="A309" s="56"/>
      <c r="B309" s="56"/>
      <c r="C309" s="56"/>
      <c r="D309" s="56"/>
      <c r="E309" s="56"/>
      <c r="F309" s="56"/>
      <c r="G309" s="57"/>
      <c r="H309" s="57"/>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row>
    <row r="310" spans="1:49" ht="15.75" customHeight="1" x14ac:dyDescent="0.25">
      <c r="A310" s="56"/>
      <c r="B310" s="56"/>
      <c r="C310" s="56"/>
      <c r="D310" s="56"/>
      <c r="E310" s="56"/>
      <c r="F310" s="56"/>
      <c r="G310" s="57"/>
      <c r="H310" s="57"/>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row>
    <row r="311" spans="1:49" ht="15.75" customHeight="1" x14ac:dyDescent="0.25">
      <c r="A311" s="56"/>
      <c r="B311" s="56"/>
      <c r="C311" s="56"/>
      <c r="D311" s="56"/>
      <c r="E311" s="56"/>
      <c r="F311" s="56"/>
      <c r="G311" s="57"/>
      <c r="H311" s="57"/>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row>
    <row r="312" spans="1:49" ht="15.75" customHeight="1" x14ac:dyDescent="0.25">
      <c r="A312" s="56"/>
      <c r="B312" s="56"/>
      <c r="C312" s="56"/>
      <c r="D312" s="56"/>
      <c r="E312" s="56"/>
      <c r="F312" s="56"/>
      <c r="G312" s="57"/>
      <c r="H312" s="57"/>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row>
    <row r="313" spans="1:49" ht="15.75" customHeight="1" x14ac:dyDescent="0.25">
      <c r="A313" s="56"/>
      <c r="B313" s="56"/>
      <c r="C313" s="56"/>
      <c r="D313" s="56"/>
      <c r="E313" s="56"/>
      <c r="F313" s="56"/>
      <c r="G313" s="57"/>
      <c r="H313" s="57"/>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row>
    <row r="314" spans="1:49" ht="15.75" customHeight="1" x14ac:dyDescent="0.25">
      <c r="A314" s="56"/>
      <c r="B314" s="56"/>
      <c r="C314" s="56"/>
      <c r="D314" s="56"/>
      <c r="E314" s="56"/>
      <c r="F314" s="56"/>
      <c r="G314" s="57"/>
      <c r="H314" s="57"/>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row>
    <row r="315" spans="1:49" ht="15.75" customHeight="1" x14ac:dyDescent="0.25">
      <c r="A315" s="56"/>
      <c r="B315" s="56"/>
      <c r="C315" s="56"/>
      <c r="D315" s="56"/>
      <c r="E315" s="56"/>
      <c r="F315" s="56"/>
      <c r="G315" s="57"/>
      <c r="H315" s="57"/>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row>
    <row r="316" spans="1:49" ht="15.75" customHeight="1" x14ac:dyDescent="0.25">
      <c r="A316" s="56"/>
      <c r="B316" s="56"/>
      <c r="C316" s="56"/>
      <c r="D316" s="56"/>
      <c r="E316" s="56"/>
      <c r="F316" s="56"/>
      <c r="G316" s="57"/>
      <c r="H316" s="57"/>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row>
    <row r="317" spans="1:49" ht="15.75" customHeight="1" x14ac:dyDescent="0.25">
      <c r="A317" s="56"/>
      <c r="B317" s="56"/>
      <c r="C317" s="56"/>
      <c r="D317" s="56"/>
      <c r="E317" s="56"/>
      <c r="F317" s="56"/>
      <c r="G317" s="57"/>
      <c r="H317" s="57"/>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row>
    <row r="318" spans="1:49" ht="15.75" customHeight="1" x14ac:dyDescent="0.25">
      <c r="A318" s="56"/>
      <c r="B318" s="56"/>
      <c r="C318" s="56"/>
      <c r="D318" s="56"/>
      <c r="E318" s="56"/>
      <c r="F318" s="56"/>
      <c r="G318" s="57"/>
      <c r="H318" s="57"/>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row>
    <row r="319" spans="1:49" ht="15.75" customHeight="1" x14ac:dyDescent="0.25">
      <c r="A319" s="56"/>
      <c r="B319" s="56"/>
      <c r="C319" s="56"/>
      <c r="D319" s="56"/>
      <c r="E319" s="56"/>
      <c r="F319" s="56"/>
      <c r="G319" s="57"/>
      <c r="H319" s="57"/>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row>
    <row r="320" spans="1:49" ht="15.75" customHeight="1" x14ac:dyDescent="0.25">
      <c r="A320" s="56"/>
      <c r="B320" s="56"/>
      <c r="C320" s="56"/>
      <c r="D320" s="56"/>
      <c r="E320" s="56"/>
      <c r="F320" s="56"/>
      <c r="G320" s="57"/>
      <c r="H320" s="57"/>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row>
    <row r="321" spans="1:49" ht="15.75" customHeight="1" x14ac:dyDescent="0.25">
      <c r="A321" s="56"/>
      <c r="B321" s="56"/>
      <c r="C321" s="56"/>
      <c r="D321" s="56"/>
      <c r="E321" s="56"/>
      <c r="F321" s="56"/>
      <c r="G321" s="57"/>
      <c r="H321" s="57"/>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row>
    <row r="322" spans="1:49" ht="15.75" customHeight="1" x14ac:dyDescent="0.25">
      <c r="A322" s="56"/>
      <c r="B322" s="56"/>
      <c r="C322" s="56"/>
      <c r="D322" s="56"/>
      <c r="E322" s="56"/>
      <c r="F322" s="56"/>
      <c r="G322" s="57"/>
      <c r="H322" s="57"/>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row>
    <row r="323" spans="1:49" ht="15.75" customHeight="1" x14ac:dyDescent="0.25">
      <c r="A323" s="56"/>
      <c r="B323" s="56"/>
      <c r="C323" s="56"/>
      <c r="D323" s="56"/>
      <c r="E323" s="56"/>
      <c r="F323" s="56"/>
      <c r="G323" s="57"/>
      <c r="H323" s="57"/>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row>
    <row r="324" spans="1:49" ht="15.75" customHeight="1" x14ac:dyDescent="0.25">
      <c r="A324" s="56"/>
      <c r="B324" s="56"/>
      <c r="C324" s="56"/>
      <c r="D324" s="56"/>
      <c r="E324" s="56"/>
      <c r="F324" s="56"/>
      <c r="G324" s="57"/>
      <c r="H324" s="57"/>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row>
    <row r="325" spans="1:49" ht="15.75" customHeight="1" x14ac:dyDescent="0.25">
      <c r="A325" s="56"/>
      <c r="B325" s="56"/>
      <c r="C325" s="56"/>
      <c r="D325" s="56"/>
      <c r="E325" s="56"/>
      <c r="F325" s="56"/>
      <c r="G325" s="57"/>
      <c r="H325" s="57"/>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row>
    <row r="326" spans="1:49" ht="15.75" customHeight="1" x14ac:dyDescent="0.25">
      <c r="A326" s="56"/>
      <c r="B326" s="56"/>
      <c r="C326" s="56"/>
      <c r="D326" s="56"/>
      <c r="E326" s="56"/>
      <c r="F326" s="56"/>
      <c r="G326" s="57"/>
      <c r="H326" s="57"/>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row>
    <row r="327" spans="1:49" ht="15.75" customHeight="1" x14ac:dyDescent="0.25">
      <c r="A327" s="56"/>
      <c r="B327" s="56"/>
      <c r="C327" s="56"/>
      <c r="D327" s="56"/>
      <c r="E327" s="56"/>
      <c r="F327" s="56"/>
      <c r="G327" s="57"/>
      <c r="H327" s="57"/>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row>
    <row r="328" spans="1:49" ht="15.75" customHeight="1" x14ac:dyDescent="0.25">
      <c r="A328" s="56"/>
      <c r="B328" s="56"/>
      <c r="C328" s="56"/>
      <c r="D328" s="56"/>
      <c r="E328" s="56"/>
      <c r="F328" s="56"/>
      <c r="G328" s="57"/>
      <c r="H328" s="57"/>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row>
    <row r="329" spans="1:49" ht="15.75" customHeight="1" x14ac:dyDescent="0.25">
      <c r="A329" s="56"/>
      <c r="B329" s="56"/>
      <c r="C329" s="56"/>
      <c r="D329" s="56"/>
      <c r="E329" s="56"/>
      <c r="F329" s="56"/>
      <c r="G329" s="57"/>
      <c r="H329" s="57"/>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row>
    <row r="330" spans="1:49" ht="15.75" customHeight="1" x14ac:dyDescent="0.25">
      <c r="A330" s="56"/>
      <c r="B330" s="56"/>
      <c r="C330" s="56"/>
      <c r="D330" s="56"/>
      <c r="E330" s="56"/>
      <c r="F330" s="56"/>
      <c r="G330" s="57"/>
      <c r="H330" s="57"/>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row>
    <row r="331" spans="1:49" ht="15.75" customHeight="1" x14ac:dyDescent="0.25">
      <c r="A331" s="56"/>
      <c r="B331" s="56"/>
      <c r="C331" s="56"/>
      <c r="D331" s="56"/>
      <c r="E331" s="56"/>
      <c r="F331" s="56"/>
      <c r="G331" s="57"/>
      <c r="H331" s="57"/>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row>
    <row r="332" spans="1:49" ht="15.75" customHeight="1" x14ac:dyDescent="0.25">
      <c r="A332" s="56"/>
      <c r="B332" s="56"/>
      <c r="C332" s="56"/>
      <c r="D332" s="56"/>
      <c r="E332" s="56"/>
      <c r="F332" s="56"/>
      <c r="G332" s="57"/>
      <c r="H332" s="57"/>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row>
    <row r="333" spans="1:49" ht="15.75" customHeight="1" x14ac:dyDescent="0.25">
      <c r="A333" s="56"/>
      <c r="B333" s="56"/>
      <c r="C333" s="56"/>
      <c r="D333" s="56"/>
      <c r="E333" s="56"/>
      <c r="F333" s="56"/>
      <c r="G333" s="57"/>
      <c r="H333" s="57"/>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row>
    <row r="334" spans="1:49" ht="15.75" customHeight="1" x14ac:dyDescent="0.25">
      <c r="A334" s="56"/>
      <c r="B334" s="56"/>
      <c r="C334" s="56"/>
      <c r="D334" s="56"/>
      <c r="E334" s="56"/>
      <c r="F334" s="56"/>
      <c r="G334" s="57"/>
      <c r="H334" s="57"/>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row>
    <row r="335" spans="1:49" ht="15.75" customHeight="1" x14ac:dyDescent="0.25">
      <c r="A335" s="56"/>
      <c r="B335" s="56"/>
      <c r="C335" s="56"/>
      <c r="D335" s="56"/>
      <c r="E335" s="56"/>
      <c r="F335" s="56"/>
      <c r="G335" s="57"/>
      <c r="H335" s="57"/>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row>
    <row r="336" spans="1:49" ht="15.75" customHeight="1" x14ac:dyDescent="0.25">
      <c r="A336" s="56"/>
      <c r="B336" s="56"/>
      <c r="C336" s="56"/>
      <c r="D336" s="56"/>
      <c r="E336" s="56"/>
      <c r="F336" s="56"/>
      <c r="G336" s="57"/>
      <c r="H336" s="57"/>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row>
    <row r="337" spans="1:49" ht="15.75" customHeight="1" x14ac:dyDescent="0.25">
      <c r="A337" s="56"/>
      <c r="B337" s="56"/>
      <c r="C337" s="56"/>
      <c r="D337" s="56"/>
      <c r="E337" s="56"/>
      <c r="F337" s="56"/>
      <c r="G337" s="57"/>
      <c r="H337" s="57"/>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row>
    <row r="338" spans="1:49" ht="15.75" customHeight="1" x14ac:dyDescent="0.25">
      <c r="A338" s="56"/>
      <c r="B338" s="56"/>
      <c r="C338" s="56"/>
      <c r="D338" s="56"/>
      <c r="E338" s="56"/>
      <c r="F338" s="56"/>
      <c r="G338" s="57"/>
      <c r="H338" s="57"/>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row>
    <row r="339" spans="1:49" ht="15.75" customHeight="1" x14ac:dyDescent="0.25">
      <c r="A339" s="56"/>
      <c r="B339" s="56"/>
      <c r="C339" s="56"/>
      <c r="D339" s="56"/>
      <c r="E339" s="56"/>
      <c r="F339" s="56"/>
      <c r="G339" s="57"/>
      <c r="H339" s="57"/>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row>
    <row r="340" spans="1:49" ht="15.75" customHeight="1" x14ac:dyDescent="0.25">
      <c r="A340" s="56"/>
      <c r="B340" s="56"/>
      <c r="C340" s="56"/>
      <c r="D340" s="56"/>
      <c r="E340" s="56"/>
      <c r="F340" s="56"/>
      <c r="G340" s="57"/>
      <c r="H340" s="57"/>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row>
    <row r="341" spans="1:49" ht="15.75" customHeight="1" x14ac:dyDescent="0.25">
      <c r="A341" s="56"/>
      <c r="B341" s="56"/>
      <c r="C341" s="56"/>
      <c r="D341" s="56"/>
      <c r="E341" s="56"/>
      <c r="F341" s="56"/>
      <c r="G341" s="57"/>
      <c r="H341" s="57"/>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row>
    <row r="342" spans="1:49" ht="15.75" customHeight="1" x14ac:dyDescent="0.25">
      <c r="A342" s="56"/>
      <c r="B342" s="56"/>
      <c r="C342" s="56"/>
      <c r="D342" s="56"/>
      <c r="E342" s="56"/>
      <c r="F342" s="56"/>
      <c r="G342" s="57"/>
      <c r="H342" s="57"/>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row>
    <row r="343" spans="1:49" ht="15.75" customHeight="1" x14ac:dyDescent="0.25">
      <c r="A343" s="56"/>
      <c r="B343" s="56"/>
      <c r="C343" s="56"/>
      <c r="D343" s="56"/>
      <c r="E343" s="56"/>
      <c r="F343" s="56"/>
      <c r="G343" s="57"/>
      <c r="H343" s="57"/>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row>
    <row r="344" spans="1:49" ht="15.75" customHeight="1" x14ac:dyDescent="0.25">
      <c r="A344" s="56"/>
      <c r="B344" s="56"/>
      <c r="C344" s="56"/>
      <c r="D344" s="56"/>
      <c r="E344" s="56"/>
      <c r="F344" s="56"/>
      <c r="G344" s="57"/>
      <c r="H344" s="57"/>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row>
    <row r="345" spans="1:49" ht="15.75" customHeight="1" x14ac:dyDescent="0.25">
      <c r="A345" s="56"/>
      <c r="B345" s="56"/>
      <c r="C345" s="56"/>
      <c r="D345" s="56"/>
      <c r="E345" s="56"/>
      <c r="F345" s="56"/>
      <c r="G345" s="57"/>
      <c r="H345" s="57"/>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row>
    <row r="346" spans="1:49" ht="15.75" customHeight="1" x14ac:dyDescent="0.25">
      <c r="A346" s="56"/>
      <c r="B346" s="56"/>
      <c r="C346" s="56"/>
      <c r="D346" s="56"/>
      <c r="E346" s="56"/>
      <c r="F346" s="56"/>
      <c r="G346" s="57"/>
      <c r="H346" s="57"/>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row>
    <row r="347" spans="1:49" ht="15.75" customHeight="1" x14ac:dyDescent="0.25">
      <c r="A347" s="56"/>
      <c r="B347" s="56"/>
      <c r="C347" s="56"/>
      <c r="D347" s="56"/>
      <c r="E347" s="56"/>
      <c r="F347" s="56"/>
      <c r="G347" s="57"/>
      <c r="H347" s="57"/>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row>
    <row r="348" spans="1:49" ht="15.75" customHeight="1" x14ac:dyDescent="0.25">
      <c r="A348" s="56"/>
      <c r="B348" s="56"/>
      <c r="C348" s="56"/>
      <c r="D348" s="56"/>
      <c r="E348" s="56"/>
      <c r="F348" s="56"/>
      <c r="G348" s="57"/>
      <c r="H348" s="57"/>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row>
    <row r="349" spans="1:49" ht="15.75" customHeight="1" x14ac:dyDescent="0.25">
      <c r="A349" s="56"/>
      <c r="B349" s="56"/>
      <c r="C349" s="56"/>
      <c r="D349" s="56"/>
      <c r="E349" s="56"/>
      <c r="F349" s="56"/>
      <c r="G349" s="57"/>
      <c r="H349" s="57"/>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row>
    <row r="350" spans="1:49" ht="15.75" customHeight="1" x14ac:dyDescent="0.25">
      <c r="A350" s="56"/>
      <c r="B350" s="56"/>
      <c r="C350" s="56"/>
      <c r="D350" s="56"/>
      <c r="E350" s="56"/>
      <c r="F350" s="56"/>
      <c r="G350" s="57"/>
      <c r="H350" s="57"/>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row>
    <row r="351" spans="1:49" ht="15.75" customHeight="1" x14ac:dyDescent="0.25">
      <c r="A351" s="56"/>
      <c r="B351" s="56"/>
      <c r="C351" s="56"/>
      <c r="D351" s="56"/>
      <c r="E351" s="56"/>
      <c r="F351" s="56"/>
      <c r="G351" s="57"/>
      <c r="H351" s="57"/>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row>
    <row r="352" spans="1:49" ht="15.75" customHeight="1" x14ac:dyDescent="0.25">
      <c r="A352" s="56"/>
      <c r="B352" s="56"/>
      <c r="C352" s="56"/>
      <c r="D352" s="56"/>
      <c r="E352" s="56"/>
      <c r="F352" s="56"/>
      <c r="G352" s="57"/>
      <c r="H352" s="57"/>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row>
    <row r="353" spans="1:49" ht="15.75" customHeight="1" x14ac:dyDescent="0.25">
      <c r="A353" s="56"/>
      <c r="B353" s="56"/>
      <c r="C353" s="56"/>
      <c r="D353" s="56"/>
      <c r="E353" s="56"/>
      <c r="F353" s="56"/>
      <c r="G353" s="57"/>
      <c r="H353" s="57"/>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row>
    <row r="354" spans="1:49" ht="15.75" customHeight="1" x14ac:dyDescent="0.25">
      <c r="A354" s="56"/>
      <c r="B354" s="56"/>
      <c r="C354" s="56"/>
      <c r="D354" s="56"/>
      <c r="E354" s="56"/>
      <c r="F354" s="56"/>
      <c r="G354" s="57"/>
      <c r="H354" s="57"/>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row>
    <row r="355" spans="1:49" ht="15.75" customHeight="1" x14ac:dyDescent="0.25">
      <c r="A355" s="56"/>
      <c r="B355" s="56"/>
      <c r="C355" s="56"/>
      <c r="D355" s="56"/>
      <c r="E355" s="56"/>
      <c r="F355" s="56"/>
      <c r="G355" s="57"/>
      <c r="H355" s="57"/>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row>
    <row r="356" spans="1:49" ht="15.75" customHeight="1" x14ac:dyDescent="0.25">
      <c r="A356" s="56"/>
      <c r="B356" s="56"/>
      <c r="C356" s="56"/>
      <c r="D356" s="56"/>
      <c r="E356" s="56"/>
      <c r="F356" s="56"/>
      <c r="G356" s="57"/>
      <c r="H356" s="57"/>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row>
    <row r="357" spans="1:49" ht="15.75" customHeight="1" x14ac:dyDescent="0.25">
      <c r="A357" s="56"/>
      <c r="B357" s="56"/>
      <c r="C357" s="56"/>
      <c r="D357" s="56"/>
      <c r="E357" s="56"/>
      <c r="F357" s="56"/>
      <c r="G357" s="57"/>
      <c r="H357" s="57"/>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row>
    <row r="358" spans="1:49" ht="15.75" customHeight="1" x14ac:dyDescent="0.25">
      <c r="A358" s="56"/>
      <c r="B358" s="56"/>
      <c r="C358" s="56"/>
      <c r="D358" s="56"/>
      <c r="E358" s="56"/>
      <c r="F358" s="56"/>
      <c r="G358" s="57"/>
      <c r="H358" s="57"/>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row>
    <row r="359" spans="1:49" ht="15.75" customHeight="1" x14ac:dyDescent="0.25">
      <c r="A359" s="56"/>
      <c r="B359" s="56"/>
      <c r="C359" s="56"/>
      <c r="D359" s="56"/>
      <c r="E359" s="56"/>
      <c r="F359" s="56"/>
      <c r="G359" s="57"/>
      <c r="H359" s="57"/>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row>
    <row r="360" spans="1:49" ht="15.75" customHeight="1" x14ac:dyDescent="0.25">
      <c r="A360" s="56"/>
      <c r="B360" s="56"/>
      <c r="C360" s="56"/>
      <c r="D360" s="56"/>
      <c r="E360" s="56"/>
      <c r="F360" s="56"/>
      <c r="G360" s="57"/>
      <c r="H360" s="57"/>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row>
    <row r="361" spans="1:49" ht="15.75" customHeight="1" x14ac:dyDescent="0.25">
      <c r="A361" s="56"/>
      <c r="B361" s="56"/>
      <c r="C361" s="56"/>
      <c r="D361" s="56"/>
      <c r="E361" s="56"/>
      <c r="F361" s="56"/>
      <c r="G361" s="57"/>
      <c r="H361" s="57"/>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row>
    <row r="362" spans="1:49" ht="15.75" customHeight="1" x14ac:dyDescent="0.25">
      <c r="A362" s="56"/>
      <c r="B362" s="56"/>
      <c r="C362" s="56"/>
      <c r="D362" s="56"/>
      <c r="E362" s="56"/>
      <c r="F362" s="56"/>
      <c r="G362" s="57"/>
      <c r="H362" s="57"/>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row>
    <row r="363" spans="1:49" ht="15.75" customHeight="1" x14ac:dyDescent="0.25">
      <c r="A363" s="56"/>
      <c r="B363" s="56"/>
      <c r="C363" s="56"/>
      <c r="D363" s="56"/>
      <c r="E363" s="56"/>
      <c r="F363" s="56"/>
      <c r="G363" s="57"/>
      <c r="H363" s="57"/>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row>
    <row r="364" spans="1:49" ht="15.75" customHeight="1" x14ac:dyDescent="0.25">
      <c r="A364" s="56"/>
      <c r="B364" s="56"/>
      <c r="C364" s="56"/>
      <c r="D364" s="56"/>
      <c r="E364" s="56"/>
      <c r="F364" s="56"/>
      <c r="G364" s="57"/>
      <c r="H364" s="57"/>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row>
    <row r="365" spans="1:49" ht="15.75" customHeight="1" x14ac:dyDescent="0.25">
      <c r="A365" s="56"/>
      <c r="B365" s="56"/>
      <c r="C365" s="56"/>
      <c r="D365" s="56"/>
      <c r="E365" s="56"/>
      <c r="F365" s="56"/>
      <c r="G365" s="57"/>
      <c r="H365" s="57"/>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row>
    <row r="366" spans="1:49" ht="15.75" customHeight="1" x14ac:dyDescent="0.25">
      <c r="A366" s="56"/>
      <c r="B366" s="56"/>
      <c r="C366" s="56"/>
      <c r="D366" s="56"/>
      <c r="E366" s="56"/>
      <c r="F366" s="56"/>
      <c r="G366" s="57"/>
      <c r="H366" s="57"/>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row>
    <row r="367" spans="1:49" ht="15.75" customHeight="1" x14ac:dyDescent="0.25">
      <c r="A367" s="56"/>
      <c r="B367" s="56"/>
      <c r="C367" s="56"/>
      <c r="D367" s="56"/>
      <c r="E367" s="56"/>
      <c r="F367" s="56"/>
      <c r="G367" s="57"/>
      <c r="H367" s="57"/>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row>
    <row r="368" spans="1:49" ht="15.75" customHeight="1" x14ac:dyDescent="0.25">
      <c r="A368" s="56"/>
      <c r="B368" s="56"/>
      <c r="C368" s="56"/>
      <c r="D368" s="56"/>
      <c r="E368" s="56"/>
      <c r="F368" s="56"/>
      <c r="G368" s="57"/>
      <c r="H368" s="57"/>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row>
    <row r="369" spans="1:49" ht="15.75" customHeight="1" x14ac:dyDescent="0.25">
      <c r="A369" s="56"/>
      <c r="B369" s="56"/>
      <c r="C369" s="56"/>
      <c r="D369" s="56"/>
      <c r="E369" s="56"/>
      <c r="F369" s="56"/>
      <c r="G369" s="57"/>
      <c r="H369" s="57"/>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row>
    <row r="370" spans="1:49" ht="15.75" customHeight="1" x14ac:dyDescent="0.25">
      <c r="A370" s="56"/>
      <c r="B370" s="56"/>
      <c r="C370" s="56"/>
      <c r="D370" s="56"/>
      <c r="E370" s="56"/>
      <c r="F370" s="56"/>
      <c r="G370" s="57"/>
      <c r="H370" s="57"/>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row>
    <row r="371" spans="1:49" ht="15.75" customHeight="1" x14ac:dyDescent="0.25">
      <c r="A371" s="56"/>
      <c r="B371" s="56"/>
      <c r="C371" s="56"/>
      <c r="D371" s="56"/>
      <c r="E371" s="56"/>
      <c r="F371" s="56"/>
      <c r="G371" s="57"/>
      <c r="H371" s="57"/>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row>
    <row r="372" spans="1:49" ht="15.75" customHeight="1" x14ac:dyDescent="0.25">
      <c r="A372" s="56"/>
      <c r="B372" s="56"/>
      <c r="C372" s="56"/>
      <c r="D372" s="56"/>
      <c r="E372" s="56"/>
      <c r="F372" s="56"/>
      <c r="G372" s="57"/>
      <c r="H372" s="57"/>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row>
    <row r="373" spans="1:49" ht="15.75" customHeight="1" x14ac:dyDescent="0.25">
      <c r="A373" s="56"/>
      <c r="B373" s="56"/>
      <c r="C373" s="56"/>
      <c r="D373" s="56"/>
      <c r="E373" s="56"/>
      <c r="F373" s="56"/>
      <c r="G373" s="57"/>
      <c r="H373" s="57"/>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row>
    <row r="374" spans="1:49" ht="15.75" customHeight="1" x14ac:dyDescent="0.25">
      <c r="A374" s="56"/>
      <c r="B374" s="56"/>
      <c r="C374" s="56"/>
      <c r="D374" s="56"/>
      <c r="E374" s="56"/>
      <c r="F374" s="56"/>
      <c r="G374" s="57"/>
      <c r="H374" s="57"/>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row>
    <row r="375" spans="1:49" ht="15.75" customHeight="1" x14ac:dyDescent="0.25">
      <c r="A375" s="56"/>
      <c r="B375" s="56"/>
      <c r="C375" s="56"/>
      <c r="D375" s="56"/>
      <c r="E375" s="56"/>
      <c r="F375" s="56"/>
      <c r="G375" s="57"/>
      <c r="H375" s="57"/>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row>
    <row r="376" spans="1:49" ht="15.75" customHeight="1" x14ac:dyDescent="0.25">
      <c r="A376" s="56"/>
      <c r="B376" s="56"/>
      <c r="C376" s="56"/>
      <c r="D376" s="56"/>
      <c r="E376" s="56"/>
      <c r="F376" s="56"/>
      <c r="G376" s="57"/>
      <c r="H376" s="57"/>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row>
    <row r="377" spans="1:49" ht="15.75" customHeight="1" x14ac:dyDescent="0.25">
      <c r="A377" s="56"/>
      <c r="B377" s="56"/>
      <c r="C377" s="56"/>
      <c r="D377" s="56"/>
      <c r="E377" s="56"/>
      <c r="F377" s="56"/>
      <c r="G377" s="57"/>
      <c r="H377" s="57"/>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row>
    <row r="378" spans="1:49" ht="15.75" customHeight="1" x14ac:dyDescent="0.25">
      <c r="A378" s="56"/>
      <c r="B378" s="56"/>
      <c r="C378" s="56"/>
      <c r="D378" s="56"/>
      <c r="E378" s="56"/>
      <c r="F378" s="56"/>
      <c r="G378" s="57"/>
      <c r="H378" s="57"/>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row>
    <row r="379" spans="1:49" ht="15.75" customHeight="1" x14ac:dyDescent="0.25">
      <c r="A379" s="56"/>
      <c r="B379" s="56"/>
      <c r="C379" s="56"/>
      <c r="D379" s="56"/>
      <c r="E379" s="56"/>
      <c r="F379" s="56"/>
      <c r="G379" s="57"/>
      <c r="H379" s="57"/>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row>
    <row r="380" spans="1:49" ht="15.75" customHeight="1" x14ac:dyDescent="0.25">
      <c r="A380" s="56"/>
      <c r="B380" s="56"/>
      <c r="C380" s="56"/>
      <c r="D380" s="56"/>
      <c r="E380" s="56"/>
      <c r="F380" s="56"/>
      <c r="G380" s="57"/>
      <c r="H380" s="57"/>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row>
    <row r="381" spans="1:49" ht="15.75" customHeight="1" x14ac:dyDescent="0.25">
      <c r="A381" s="56"/>
      <c r="B381" s="56"/>
      <c r="C381" s="56"/>
      <c r="D381" s="56"/>
      <c r="E381" s="56"/>
      <c r="F381" s="56"/>
      <c r="G381" s="57"/>
      <c r="H381" s="57"/>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row>
    <row r="382" spans="1:49" ht="15.75" customHeight="1" x14ac:dyDescent="0.25">
      <c r="A382" s="56"/>
      <c r="B382" s="56"/>
      <c r="C382" s="56"/>
      <c r="D382" s="56"/>
      <c r="E382" s="56"/>
      <c r="F382" s="56"/>
      <c r="G382" s="57"/>
      <c r="H382" s="57"/>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row>
    <row r="383" spans="1:49" ht="15.75" customHeight="1" x14ac:dyDescent="0.25">
      <c r="A383" s="56"/>
      <c r="B383" s="56"/>
      <c r="C383" s="56"/>
      <c r="D383" s="56"/>
      <c r="E383" s="56"/>
      <c r="F383" s="56"/>
      <c r="G383" s="57"/>
      <c r="H383" s="57"/>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row>
    <row r="384" spans="1:49" ht="15.75" customHeight="1" x14ac:dyDescent="0.25">
      <c r="A384" s="56"/>
      <c r="B384" s="56"/>
      <c r="C384" s="56"/>
      <c r="D384" s="56"/>
      <c r="E384" s="56"/>
      <c r="F384" s="56"/>
      <c r="G384" s="57"/>
      <c r="H384" s="57"/>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row>
    <row r="385" spans="1:49" ht="15.75" customHeight="1" x14ac:dyDescent="0.25">
      <c r="A385" s="56"/>
      <c r="B385" s="56"/>
      <c r="C385" s="56"/>
      <c r="D385" s="56"/>
      <c r="E385" s="56"/>
      <c r="F385" s="56"/>
      <c r="G385" s="57"/>
      <c r="H385" s="57"/>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row>
    <row r="386" spans="1:49" ht="15.75" customHeight="1" x14ac:dyDescent="0.25">
      <c r="A386" s="56"/>
      <c r="B386" s="56"/>
      <c r="C386" s="56"/>
      <c r="D386" s="56"/>
      <c r="E386" s="56"/>
      <c r="F386" s="56"/>
      <c r="G386" s="57"/>
      <c r="H386" s="57"/>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row>
    <row r="387" spans="1:49" ht="15.75" customHeight="1" x14ac:dyDescent="0.25">
      <c r="A387" s="56"/>
      <c r="B387" s="56"/>
      <c r="C387" s="56"/>
      <c r="D387" s="56"/>
      <c r="E387" s="56"/>
      <c r="F387" s="56"/>
      <c r="G387" s="57"/>
      <c r="H387" s="57"/>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row>
    <row r="388" spans="1:49" ht="15.75" customHeight="1" x14ac:dyDescent="0.25">
      <c r="A388" s="56"/>
      <c r="B388" s="56"/>
      <c r="C388" s="56"/>
      <c r="D388" s="56"/>
      <c r="E388" s="56"/>
      <c r="F388" s="56"/>
      <c r="G388" s="57"/>
      <c r="H388" s="57"/>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row>
    <row r="389" spans="1:49" ht="15.75" customHeight="1" x14ac:dyDescent="0.25">
      <c r="A389" s="56"/>
      <c r="B389" s="56"/>
      <c r="C389" s="56"/>
      <c r="D389" s="56"/>
      <c r="E389" s="56"/>
      <c r="F389" s="56"/>
      <c r="G389" s="57"/>
      <c r="H389" s="57"/>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row>
    <row r="390" spans="1:49" ht="15.75" customHeight="1" x14ac:dyDescent="0.25">
      <c r="A390" s="56"/>
      <c r="B390" s="56"/>
      <c r="C390" s="56"/>
      <c r="D390" s="56"/>
      <c r="E390" s="56"/>
      <c r="F390" s="56"/>
      <c r="G390" s="57"/>
      <c r="H390" s="57"/>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row>
    <row r="391" spans="1:49" ht="15.75" customHeight="1" x14ac:dyDescent="0.25">
      <c r="A391" s="56"/>
      <c r="B391" s="56"/>
      <c r="C391" s="56"/>
      <c r="D391" s="56"/>
      <c r="E391" s="56"/>
      <c r="F391" s="56"/>
      <c r="G391" s="57"/>
      <c r="H391" s="57"/>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row>
    <row r="392" spans="1:49" ht="15.75" customHeight="1" x14ac:dyDescent="0.25">
      <c r="A392" s="56"/>
      <c r="B392" s="56"/>
      <c r="C392" s="56"/>
      <c r="D392" s="56"/>
      <c r="E392" s="56"/>
      <c r="F392" s="56"/>
      <c r="G392" s="57"/>
      <c r="H392" s="57"/>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row>
    <row r="393" spans="1:49" ht="15.75" customHeight="1" x14ac:dyDescent="0.25">
      <c r="A393" s="56"/>
      <c r="B393" s="56"/>
      <c r="C393" s="56"/>
      <c r="D393" s="56"/>
      <c r="E393" s="56"/>
      <c r="F393" s="56"/>
      <c r="G393" s="57"/>
      <c r="H393" s="57"/>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row>
    <row r="394" spans="1:49" ht="15.75" customHeight="1" x14ac:dyDescent="0.25">
      <c r="A394" s="56"/>
      <c r="B394" s="56"/>
      <c r="C394" s="56"/>
      <c r="D394" s="56"/>
      <c r="E394" s="56"/>
      <c r="F394" s="56"/>
      <c r="G394" s="57"/>
      <c r="H394" s="57"/>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row>
    <row r="395" spans="1:49" ht="15.75" customHeight="1" x14ac:dyDescent="0.25">
      <c r="A395" s="56"/>
      <c r="B395" s="56"/>
      <c r="C395" s="56"/>
      <c r="D395" s="56"/>
      <c r="E395" s="56"/>
      <c r="F395" s="56"/>
      <c r="G395" s="57"/>
      <c r="H395" s="57"/>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row>
    <row r="396" spans="1:49" ht="15.75" customHeight="1" x14ac:dyDescent="0.25">
      <c r="A396" s="56"/>
      <c r="B396" s="56"/>
      <c r="C396" s="56"/>
      <c r="D396" s="56"/>
      <c r="E396" s="56"/>
      <c r="F396" s="56"/>
      <c r="G396" s="57"/>
      <c r="H396" s="57"/>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row>
    <row r="397" spans="1:49" ht="15.75" customHeight="1" x14ac:dyDescent="0.25">
      <c r="A397" s="56"/>
      <c r="B397" s="56"/>
      <c r="C397" s="56"/>
      <c r="D397" s="56"/>
      <c r="E397" s="56"/>
      <c r="F397" s="56"/>
      <c r="G397" s="57"/>
      <c r="H397" s="57"/>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row>
    <row r="398" spans="1:49" ht="15.75" customHeight="1" x14ac:dyDescent="0.25">
      <c r="A398" s="56"/>
      <c r="B398" s="56"/>
      <c r="C398" s="56"/>
      <c r="D398" s="56"/>
      <c r="E398" s="56"/>
      <c r="F398" s="56"/>
      <c r="G398" s="57"/>
      <c r="H398" s="57"/>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row>
    <row r="399" spans="1:49" ht="15.75" customHeight="1" x14ac:dyDescent="0.25">
      <c r="A399" s="56"/>
      <c r="B399" s="56"/>
      <c r="C399" s="56"/>
      <c r="D399" s="56"/>
      <c r="E399" s="56"/>
      <c r="F399" s="56"/>
      <c r="G399" s="57"/>
      <c r="H399" s="57"/>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row>
    <row r="400" spans="1:49" ht="15.75" customHeight="1" x14ac:dyDescent="0.25">
      <c r="A400" s="56"/>
      <c r="B400" s="56"/>
      <c r="C400" s="56"/>
      <c r="D400" s="56"/>
      <c r="E400" s="56"/>
      <c r="F400" s="56"/>
      <c r="G400" s="57"/>
      <c r="H400" s="57"/>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row>
    <row r="401" spans="1:49" ht="15.75" customHeight="1" x14ac:dyDescent="0.25">
      <c r="A401" s="56"/>
      <c r="B401" s="56"/>
      <c r="C401" s="56"/>
      <c r="D401" s="56"/>
      <c r="E401" s="56"/>
      <c r="F401" s="56"/>
      <c r="G401" s="57"/>
      <c r="H401" s="57"/>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row>
    <row r="402" spans="1:49" ht="15.75" customHeight="1" x14ac:dyDescent="0.25">
      <c r="A402" s="56"/>
      <c r="B402" s="56"/>
      <c r="C402" s="56"/>
      <c r="D402" s="56"/>
      <c r="E402" s="56"/>
      <c r="F402" s="56"/>
      <c r="G402" s="57"/>
      <c r="H402" s="57"/>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row>
    <row r="403" spans="1:49" ht="15.75" customHeight="1" x14ac:dyDescent="0.25">
      <c r="A403" s="56"/>
      <c r="B403" s="56"/>
      <c r="C403" s="56"/>
      <c r="D403" s="56"/>
      <c r="E403" s="56"/>
      <c r="F403" s="56"/>
      <c r="G403" s="57"/>
      <c r="H403" s="57"/>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row>
    <row r="404" spans="1:49" ht="15.75" customHeight="1" x14ac:dyDescent="0.25">
      <c r="A404" s="56"/>
      <c r="B404" s="56"/>
      <c r="C404" s="56"/>
      <c r="D404" s="56"/>
      <c r="E404" s="56"/>
      <c r="F404" s="56"/>
      <c r="G404" s="57"/>
      <c r="H404" s="57"/>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row>
    <row r="405" spans="1:49" ht="15.75" customHeight="1" x14ac:dyDescent="0.25">
      <c r="A405" s="56"/>
      <c r="B405" s="56"/>
      <c r="C405" s="56"/>
      <c r="D405" s="56"/>
      <c r="E405" s="56"/>
      <c r="F405" s="56"/>
      <c r="G405" s="57"/>
      <c r="H405" s="57"/>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row>
    <row r="406" spans="1:49" ht="15.75" customHeight="1" x14ac:dyDescent="0.25">
      <c r="A406" s="56"/>
      <c r="B406" s="56"/>
      <c r="C406" s="56"/>
      <c r="D406" s="56"/>
      <c r="E406" s="56"/>
      <c r="F406" s="56"/>
      <c r="G406" s="57"/>
      <c r="H406" s="57"/>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row>
    <row r="407" spans="1:49" ht="15.75" customHeight="1" x14ac:dyDescent="0.25">
      <c r="A407" s="56"/>
      <c r="B407" s="56"/>
      <c r="C407" s="56"/>
      <c r="D407" s="56"/>
      <c r="E407" s="56"/>
      <c r="F407" s="56"/>
      <c r="G407" s="57"/>
      <c r="H407" s="57"/>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row>
    <row r="408" spans="1:49" ht="15.75" customHeight="1" x14ac:dyDescent="0.25">
      <c r="A408" s="56"/>
      <c r="B408" s="56"/>
      <c r="C408" s="56"/>
      <c r="D408" s="56"/>
      <c r="E408" s="56"/>
      <c r="F408" s="56"/>
      <c r="G408" s="57"/>
      <c r="H408" s="57"/>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row>
    <row r="409" spans="1:49" ht="15.75" customHeight="1" x14ac:dyDescent="0.25">
      <c r="A409" s="56"/>
      <c r="B409" s="56"/>
      <c r="C409" s="56"/>
      <c r="D409" s="56"/>
      <c r="E409" s="56"/>
      <c r="F409" s="56"/>
      <c r="G409" s="57"/>
      <c r="H409" s="57"/>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row>
    <row r="410" spans="1:49" ht="15.75" customHeight="1" x14ac:dyDescent="0.25">
      <c r="A410" s="56"/>
      <c r="B410" s="56"/>
      <c r="C410" s="56"/>
      <c r="D410" s="56"/>
      <c r="E410" s="56"/>
      <c r="F410" s="56"/>
      <c r="G410" s="57"/>
      <c r="H410" s="57"/>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row>
    <row r="411" spans="1:49" ht="15.75" customHeight="1" x14ac:dyDescent="0.25">
      <c r="A411" s="56"/>
      <c r="B411" s="56"/>
      <c r="C411" s="56"/>
      <c r="D411" s="56"/>
      <c r="E411" s="56"/>
      <c r="F411" s="56"/>
      <c r="G411" s="57"/>
      <c r="H411" s="57"/>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row>
    <row r="412" spans="1:49" ht="15.75" customHeight="1" x14ac:dyDescent="0.25">
      <c r="A412" s="56"/>
      <c r="B412" s="56"/>
      <c r="C412" s="56"/>
      <c r="D412" s="56"/>
      <c r="E412" s="56"/>
      <c r="F412" s="56"/>
      <c r="G412" s="57"/>
      <c r="H412" s="57"/>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row>
    <row r="413" spans="1:49" ht="15.75" customHeight="1" x14ac:dyDescent="0.25">
      <c r="A413" s="56"/>
      <c r="B413" s="56"/>
      <c r="C413" s="56"/>
      <c r="D413" s="56"/>
      <c r="E413" s="56"/>
      <c r="F413" s="56"/>
      <c r="G413" s="57"/>
      <c r="H413" s="57"/>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row>
    <row r="414" spans="1:49" ht="15.75" customHeight="1" x14ac:dyDescent="0.25">
      <c r="A414" s="56"/>
      <c r="B414" s="56"/>
      <c r="C414" s="56"/>
      <c r="D414" s="56"/>
      <c r="E414" s="56"/>
      <c r="F414" s="56"/>
      <c r="G414" s="57"/>
      <c r="H414" s="57"/>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row>
    <row r="415" spans="1:49" ht="15.75" customHeight="1" x14ac:dyDescent="0.25">
      <c r="A415" s="56"/>
      <c r="B415" s="56"/>
      <c r="C415" s="56"/>
      <c r="D415" s="56"/>
      <c r="E415" s="56"/>
      <c r="F415" s="56"/>
      <c r="G415" s="57"/>
      <c r="H415" s="57"/>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row>
    <row r="416" spans="1:49" ht="15.75" customHeight="1" x14ac:dyDescent="0.25">
      <c r="A416" s="56"/>
      <c r="B416" s="56"/>
      <c r="C416" s="56"/>
      <c r="D416" s="56"/>
      <c r="E416" s="56"/>
      <c r="F416" s="56"/>
      <c r="G416" s="57"/>
      <c r="H416" s="57"/>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row>
    <row r="417" spans="1:49" ht="15.75" customHeight="1" x14ac:dyDescent="0.25">
      <c r="A417" s="56"/>
      <c r="B417" s="56"/>
      <c r="C417" s="56"/>
      <c r="D417" s="56"/>
      <c r="E417" s="56"/>
      <c r="F417" s="56"/>
      <c r="G417" s="57"/>
      <c r="H417" s="57"/>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row>
    <row r="418" spans="1:49" ht="15.75" customHeight="1" x14ac:dyDescent="0.25">
      <c r="A418" s="56"/>
      <c r="B418" s="56"/>
      <c r="C418" s="56"/>
      <c r="D418" s="56"/>
      <c r="E418" s="56"/>
      <c r="F418" s="56"/>
      <c r="G418" s="57"/>
      <c r="H418" s="57"/>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row>
    <row r="419" spans="1:49" ht="15.75" customHeight="1" x14ac:dyDescent="0.25">
      <c r="A419" s="56"/>
      <c r="B419" s="56"/>
      <c r="C419" s="56"/>
      <c r="D419" s="56"/>
      <c r="E419" s="56"/>
      <c r="F419" s="56"/>
      <c r="G419" s="57"/>
      <c r="H419" s="57"/>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row>
    <row r="420" spans="1:49" ht="15.75" customHeight="1" x14ac:dyDescent="0.25">
      <c r="A420" s="56"/>
      <c r="B420" s="56"/>
      <c r="C420" s="56"/>
      <c r="D420" s="56"/>
      <c r="E420" s="56"/>
      <c r="F420" s="56"/>
      <c r="G420" s="57"/>
      <c r="H420" s="57"/>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row>
    <row r="421" spans="1:49" ht="15.75" customHeight="1" x14ac:dyDescent="0.25">
      <c r="A421" s="56"/>
      <c r="B421" s="56"/>
      <c r="C421" s="56"/>
      <c r="D421" s="56"/>
      <c r="E421" s="56"/>
      <c r="F421" s="56"/>
      <c r="G421" s="57"/>
      <c r="H421" s="57"/>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row>
    <row r="422" spans="1:49" ht="15.75" customHeight="1" x14ac:dyDescent="0.25">
      <c r="A422" s="56"/>
      <c r="B422" s="56"/>
      <c r="C422" s="56"/>
      <c r="D422" s="56"/>
      <c r="E422" s="56"/>
      <c r="F422" s="56"/>
      <c r="G422" s="57"/>
      <c r="H422" s="57"/>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row>
    <row r="423" spans="1:49" ht="15.75" customHeight="1" x14ac:dyDescent="0.25">
      <c r="A423" s="56"/>
      <c r="B423" s="56"/>
      <c r="C423" s="56"/>
      <c r="D423" s="56"/>
      <c r="E423" s="56"/>
      <c r="F423" s="56"/>
      <c r="G423" s="57"/>
      <c r="H423" s="57"/>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row>
    <row r="424" spans="1:49" ht="15.75" customHeight="1" x14ac:dyDescent="0.25">
      <c r="A424" s="56"/>
      <c r="B424" s="56"/>
      <c r="C424" s="56"/>
      <c r="D424" s="56"/>
      <c r="E424" s="56"/>
      <c r="F424" s="56"/>
      <c r="G424" s="57"/>
      <c r="H424" s="57"/>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row>
    <row r="425" spans="1:49" ht="15.75" customHeight="1" x14ac:dyDescent="0.25">
      <c r="A425" s="56"/>
      <c r="B425" s="56"/>
      <c r="C425" s="56"/>
      <c r="D425" s="56"/>
      <c r="E425" s="56"/>
      <c r="F425" s="56"/>
      <c r="G425" s="57"/>
      <c r="H425" s="57"/>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row>
    <row r="426" spans="1:49" ht="15.75" customHeight="1" x14ac:dyDescent="0.25">
      <c r="A426" s="56"/>
      <c r="B426" s="56"/>
      <c r="C426" s="56"/>
      <c r="D426" s="56"/>
      <c r="E426" s="56"/>
      <c r="F426" s="56"/>
      <c r="G426" s="57"/>
      <c r="H426" s="57"/>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row>
    <row r="427" spans="1:49" ht="15.75" customHeight="1" x14ac:dyDescent="0.25">
      <c r="A427" s="56"/>
      <c r="B427" s="56"/>
      <c r="C427" s="56"/>
      <c r="D427" s="56"/>
      <c r="E427" s="56"/>
      <c r="F427" s="56"/>
      <c r="G427" s="57"/>
      <c r="H427" s="57"/>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row>
    <row r="428" spans="1:49" ht="15.75" customHeight="1" x14ac:dyDescent="0.25">
      <c r="A428" s="56"/>
      <c r="B428" s="56"/>
      <c r="C428" s="56"/>
      <c r="D428" s="56"/>
      <c r="E428" s="56"/>
      <c r="F428" s="56"/>
      <c r="G428" s="57"/>
      <c r="H428" s="57"/>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row>
    <row r="429" spans="1:49" ht="15.75" customHeight="1" x14ac:dyDescent="0.25">
      <c r="A429" s="56"/>
      <c r="B429" s="56"/>
      <c r="C429" s="56"/>
      <c r="D429" s="56"/>
      <c r="E429" s="56"/>
      <c r="F429" s="56"/>
      <c r="G429" s="57"/>
      <c r="H429" s="57"/>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row>
    <row r="430" spans="1:49" ht="15.75" customHeight="1" x14ac:dyDescent="0.25">
      <c r="A430" s="56"/>
      <c r="B430" s="56"/>
      <c r="C430" s="56"/>
      <c r="D430" s="56"/>
      <c r="E430" s="56"/>
      <c r="F430" s="56"/>
      <c r="G430" s="57"/>
      <c r="H430" s="57"/>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row>
    <row r="431" spans="1:49" ht="15.75" customHeight="1" x14ac:dyDescent="0.25">
      <c r="A431" s="56"/>
      <c r="B431" s="56"/>
      <c r="C431" s="56"/>
      <c r="D431" s="56"/>
      <c r="E431" s="56"/>
      <c r="F431" s="56"/>
      <c r="G431" s="57"/>
      <c r="H431" s="57"/>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row>
    <row r="432" spans="1:49" ht="15.75" customHeight="1" x14ac:dyDescent="0.25">
      <c r="A432" s="56"/>
      <c r="B432" s="56"/>
      <c r="C432" s="56"/>
      <c r="D432" s="56"/>
      <c r="E432" s="56"/>
      <c r="F432" s="56"/>
      <c r="G432" s="57"/>
      <c r="H432" s="57"/>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row>
    <row r="433" spans="1:49" ht="15.75" customHeight="1" x14ac:dyDescent="0.25">
      <c r="A433" s="56"/>
      <c r="B433" s="56"/>
      <c r="C433" s="56"/>
      <c r="D433" s="56"/>
      <c r="E433" s="56"/>
      <c r="F433" s="56"/>
      <c r="G433" s="57"/>
      <c r="H433" s="57"/>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row>
    <row r="434" spans="1:49" ht="15.75" customHeight="1" x14ac:dyDescent="0.25">
      <c r="A434" s="56"/>
      <c r="B434" s="56"/>
      <c r="C434" s="56"/>
      <c r="D434" s="56"/>
      <c r="E434" s="56"/>
      <c r="F434" s="56"/>
      <c r="G434" s="57"/>
      <c r="H434" s="57"/>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row>
    <row r="435" spans="1:49" ht="15.75" customHeight="1" x14ac:dyDescent="0.25">
      <c r="A435" s="56"/>
      <c r="B435" s="56"/>
      <c r="C435" s="56"/>
      <c r="D435" s="56"/>
      <c r="E435" s="56"/>
      <c r="F435" s="56"/>
      <c r="G435" s="57"/>
      <c r="H435" s="57"/>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row>
    <row r="436" spans="1:49" ht="15.75" customHeight="1" x14ac:dyDescent="0.25">
      <c r="A436" s="56"/>
      <c r="B436" s="56"/>
      <c r="C436" s="56"/>
      <c r="D436" s="56"/>
      <c r="E436" s="56"/>
      <c r="F436" s="56"/>
      <c r="G436" s="57"/>
      <c r="H436" s="57"/>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row>
    <row r="437" spans="1:49" ht="15.75" customHeight="1" x14ac:dyDescent="0.25">
      <c r="A437" s="56"/>
      <c r="B437" s="56"/>
      <c r="C437" s="56"/>
      <c r="D437" s="56"/>
      <c r="E437" s="56"/>
      <c r="F437" s="56"/>
      <c r="G437" s="57"/>
      <c r="H437" s="57"/>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row>
    <row r="438" spans="1:49" ht="15.75" customHeight="1" x14ac:dyDescent="0.25">
      <c r="A438" s="56"/>
      <c r="B438" s="56"/>
      <c r="C438" s="56"/>
      <c r="D438" s="56"/>
      <c r="E438" s="56"/>
      <c r="F438" s="56"/>
      <c r="G438" s="57"/>
      <c r="H438" s="57"/>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row>
    <row r="439" spans="1:49" ht="15.75" customHeight="1" x14ac:dyDescent="0.25">
      <c r="A439" s="56"/>
      <c r="B439" s="56"/>
      <c r="C439" s="56"/>
      <c r="D439" s="56"/>
      <c r="E439" s="56"/>
      <c r="F439" s="56"/>
      <c r="G439" s="57"/>
      <c r="H439" s="57"/>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row>
    <row r="440" spans="1:49" ht="15.75" customHeight="1" x14ac:dyDescent="0.25">
      <c r="A440" s="56"/>
      <c r="B440" s="56"/>
      <c r="C440" s="56"/>
      <c r="D440" s="56"/>
      <c r="E440" s="56"/>
      <c r="F440" s="56"/>
      <c r="G440" s="57"/>
      <c r="H440" s="57"/>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row>
    <row r="441" spans="1:49" ht="15.75" customHeight="1" x14ac:dyDescent="0.25">
      <c r="A441" s="56"/>
      <c r="B441" s="56"/>
      <c r="C441" s="56"/>
      <c r="D441" s="56"/>
      <c r="E441" s="56"/>
      <c r="F441" s="56"/>
      <c r="G441" s="57"/>
      <c r="H441" s="57"/>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row>
    <row r="442" spans="1:49" ht="15.75" customHeight="1" x14ac:dyDescent="0.25">
      <c r="A442" s="56"/>
      <c r="B442" s="56"/>
      <c r="C442" s="56"/>
      <c r="D442" s="56"/>
      <c r="E442" s="56"/>
      <c r="F442" s="56"/>
      <c r="G442" s="57"/>
      <c r="H442" s="57"/>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row>
    <row r="443" spans="1:49" ht="15.75" customHeight="1" x14ac:dyDescent="0.25">
      <c r="A443" s="56"/>
      <c r="B443" s="56"/>
      <c r="C443" s="56"/>
      <c r="D443" s="56"/>
      <c r="E443" s="56"/>
      <c r="F443" s="56"/>
      <c r="G443" s="57"/>
      <c r="H443" s="57"/>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row>
    <row r="444" spans="1:49" ht="15.75" customHeight="1" x14ac:dyDescent="0.25">
      <c r="A444" s="56"/>
      <c r="B444" s="56"/>
      <c r="C444" s="56"/>
      <c r="D444" s="56"/>
      <c r="E444" s="56"/>
      <c r="F444" s="56"/>
      <c r="G444" s="57"/>
      <c r="H444" s="57"/>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row>
    <row r="445" spans="1:49" ht="15.75" customHeight="1" x14ac:dyDescent="0.25">
      <c r="A445" s="56"/>
      <c r="B445" s="56"/>
      <c r="C445" s="56"/>
      <c r="D445" s="56"/>
      <c r="E445" s="56"/>
      <c r="F445" s="56"/>
      <c r="G445" s="57"/>
      <c r="H445" s="57"/>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row>
    <row r="446" spans="1:49" ht="15.75" customHeight="1" x14ac:dyDescent="0.25">
      <c r="A446" s="56"/>
      <c r="B446" s="56"/>
      <c r="C446" s="56"/>
      <c r="D446" s="56"/>
      <c r="E446" s="56"/>
      <c r="F446" s="56"/>
      <c r="G446" s="57"/>
      <c r="H446" s="57"/>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row>
    <row r="447" spans="1:49" ht="15.75" customHeight="1" x14ac:dyDescent="0.25">
      <c r="A447" s="56"/>
      <c r="B447" s="56"/>
      <c r="C447" s="56"/>
      <c r="D447" s="56"/>
      <c r="E447" s="56"/>
      <c r="F447" s="56"/>
      <c r="G447" s="57"/>
      <c r="H447" s="57"/>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row>
    <row r="448" spans="1:49" ht="15.75" customHeight="1" x14ac:dyDescent="0.25">
      <c r="A448" s="56"/>
      <c r="B448" s="56"/>
      <c r="C448" s="56"/>
      <c r="D448" s="56"/>
      <c r="E448" s="56"/>
      <c r="F448" s="56"/>
      <c r="G448" s="57"/>
      <c r="H448" s="57"/>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row>
    <row r="449" spans="1:49" ht="15.75" customHeight="1" x14ac:dyDescent="0.25">
      <c r="A449" s="56"/>
      <c r="B449" s="56"/>
      <c r="C449" s="56"/>
      <c r="D449" s="56"/>
      <c r="E449" s="56"/>
      <c r="F449" s="56"/>
      <c r="G449" s="57"/>
      <c r="H449" s="57"/>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row>
    <row r="450" spans="1:49" ht="15.75" customHeight="1" x14ac:dyDescent="0.25">
      <c r="A450" s="56"/>
      <c r="B450" s="56"/>
      <c r="C450" s="56"/>
      <c r="D450" s="56"/>
      <c r="E450" s="56"/>
      <c r="F450" s="56"/>
      <c r="G450" s="57"/>
      <c r="H450" s="57"/>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row>
    <row r="451" spans="1:49" ht="15.75" customHeight="1" x14ac:dyDescent="0.25">
      <c r="A451" s="56"/>
      <c r="B451" s="56"/>
      <c r="C451" s="56"/>
      <c r="D451" s="56"/>
      <c r="E451" s="56"/>
      <c r="F451" s="56"/>
      <c r="G451" s="57"/>
      <c r="H451" s="57"/>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row>
    <row r="452" spans="1:49" ht="15.75" customHeight="1" x14ac:dyDescent="0.25">
      <c r="A452" s="56"/>
      <c r="B452" s="56"/>
      <c r="C452" s="56"/>
      <c r="D452" s="56"/>
      <c r="E452" s="56"/>
      <c r="F452" s="56"/>
      <c r="G452" s="57"/>
      <c r="H452" s="57"/>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row>
    <row r="453" spans="1:49" ht="15.75" customHeight="1" x14ac:dyDescent="0.25">
      <c r="A453" s="56"/>
      <c r="B453" s="56"/>
      <c r="C453" s="56"/>
      <c r="D453" s="56"/>
      <c r="E453" s="56"/>
      <c r="F453" s="56"/>
      <c r="G453" s="57"/>
      <c r="H453" s="57"/>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row>
    <row r="454" spans="1:49" ht="15.75" customHeight="1" x14ac:dyDescent="0.25">
      <c r="A454" s="56"/>
      <c r="B454" s="56"/>
      <c r="C454" s="56"/>
      <c r="D454" s="56"/>
      <c r="E454" s="56"/>
      <c r="F454" s="56"/>
      <c r="G454" s="57"/>
      <c r="H454" s="57"/>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row>
    <row r="455" spans="1:49" ht="15.75" customHeight="1" x14ac:dyDescent="0.25">
      <c r="A455" s="56"/>
      <c r="B455" s="56"/>
      <c r="C455" s="56"/>
      <c r="D455" s="56"/>
      <c r="E455" s="56"/>
      <c r="F455" s="56"/>
      <c r="G455" s="57"/>
      <c r="H455" s="57"/>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row>
    <row r="456" spans="1:49" ht="15.75" customHeight="1" x14ac:dyDescent="0.25">
      <c r="A456" s="56"/>
      <c r="B456" s="56"/>
      <c r="C456" s="56"/>
      <c r="D456" s="56"/>
      <c r="E456" s="56"/>
      <c r="F456" s="56"/>
      <c r="G456" s="57"/>
      <c r="H456" s="57"/>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row>
    <row r="457" spans="1:49" ht="15.75" customHeight="1" x14ac:dyDescent="0.25">
      <c r="A457" s="56"/>
      <c r="B457" s="56"/>
      <c r="C457" s="56"/>
      <c r="D457" s="56"/>
      <c r="E457" s="56"/>
      <c r="F457" s="56"/>
      <c r="G457" s="57"/>
      <c r="H457" s="57"/>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row>
    <row r="458" spans="1:49" ht="15.75" customHeight="1" x14ac:dyDescent="0.25">
      <c r="A458" s="56"/>
      <c r="B458" s="56"/>
      <c r="C458" s="56"/>
      <c r="D458" s="56"/>
      <c r="E458" s="56"/>
      <c r="F458" s="56"/>
      <c r="G458" s="57"/>
      <c r="H458" s="57"/>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row>
    <row r="459" spans="1:49" ht="15.75" customHeight="1" x14ac:dyDescent="0.25">
      <c r="A459" s="56"/>
      <c r="B459" s="56"/>
      <c r="C459" s="56"/>
      <c r="D459" s="56"/>
      <c r="E459" s="56"/>
      <c r="F459" s="56"/>
      <c r="G459" s="57"/>
      <c r="H459" s="57"/>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row>
    <row r="460" spans="1:49" ht="15.75" customHeight="1" x14ac:dyDescent="0.25">
      <c r="A460" s="56"/>
      <c r="B460" s="56"/>
      <c r="C460" s="56"/>
      <c r="D460" s="56"/>
      <c r="E460" s="56"/>
      <c r="F460" s="56"/>
      <c r="G460" s="57"/>
      <c r="H460" s="57"/>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row>
    <row r="461" spans="1:49" ht="15.75" customHeight="1" x14ac:dyDescent="0.25">
      <c r="A461" s="56"/>
      <c r="B461" s="56"/>
      <c r="C461" s="56"/>
      <c r="D461" s="56"/>
      <c r="E461" s="56"/>
      <c r="F461" s="56"/>
      <c r="G461" s="57"/>
      <c r="H461" s="57"/>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row>
    <row r="462" spans="1:49" ht="15.75" customHeight="1" x14ac:dyDescent="0.25">
      <c r="A462" s="56"/>
      <c r="B462" s="56"/>
      <c r="C462" s="56"/>
      <c r="D462" s="56"/>
      <c r="E462" s="56"/>
      <c r="F462" s="56"/>
      <c r="G462" s="57"/>
      <c r="H462" s="57"/>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row>
    <row r="463" spans="1:49" ht="15.75" customHeight="1" x14ac:dyDescent="0.25">
      <c r="A463" s="56"/>
      <c r="B463" s="56"/>
      <c r="C463" s="56"/>
      <c r="D463" s="56"/>
      <c r="E463" s="56"/>
      <c r="F463" s="56"/>
      <c r="G463" s="57"/>
      <c r="H463" s="57"/>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row>
    <row r="464" spans="1:49" ht="15.75" customHeight="1" x14ac:dyDescent="0.25">
      <c r="A464" s="56"/>
      <c r="B464" s="56"/>
      <c r="C464" s="56"/>
      <c r="D464" s="56"/>
      <c r="E464" s="56"/>
      <c r="F464" s="56"/>
      <c r="G464" s="57"/>
      <c r="H464" s="57"/>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row>
    <row r="465" spans="1:49" ht="15.75" customHeight="1" x14ac:dyDescent="0.25">
      <c r="A465" s="56"/>
      <c r="B465" s="56"/>
      <c r="C465" s="56"/>
      <c r="D465" s="56"/>
      <c r="E465" s="56"/>
      <c r="F465" s="56"/>
      <c r="G465" s="57"/>
      <c r="H465" s="57"/>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row>
    <row r="466" spans="1:49" ht="15.75" customHeight="1" x14ac:dyDescent="0.25">
      <c r="A466" s="56"/>
      <c r="B466" s="56"/>
      <c r="C466" s="56"/>
      <c r="D466" s="56"/>
      <c r="E466" s="56"/>
      <c r="F466" s="56"/>
      <c r="G466" s="57"/>
      <c r="H466" s="57"/>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row>
    <row r="467" spans="1:49" ht="15.75" customHeight="1" x14ac:dyDescent="0.25">
      <c r="A467" s="56"/>
      <c r="B467" s="56"/>
      <c r="C467" s="56"/>
      <c r="D467" s="56"/>
      <c r="E467" s="56"/>
      <c r="F467" s="56"/>
      <c r="G467" s="57"/>
      <c r="H467" s="57"/>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row>
    <row r="468" spans="1:49" ht="15.75" customHeight="1" x14ac:dyDescent="0.25">
      <c r="A468" s="56"/>
      <c r="B468" s="56"/>
      <c r="C468" s="56"/>
      <c r="D468" s="56"/>
      <c r="E468" s="56"/>
      <c r="F468" s="56"/>
      <c r="G468" s="57"/>
      <c r="H468" s="57"/>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row>
    <row r="469" spans="1:49" ht="15.75" customHeight="1" x14ac:dyDescent="0.25">
      <c r="A469" s="56"/>
      <c r="B469" s="56"/>
      <c r="C469" s="56"/>
      <c r="D469" s="56"/>
      <c r="E469" s="56"/>
      <c r="F469" s="56"/>
      <c r="G469" s="57"/>
      <c r="H469" s="57"/>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row>
    <row r="470" spans="1:49" ht="15.75" customHeight="1" x14ac:dyDescent="0.25">
      <c r="A470" s="56"/>
      <c r="B470" s="56"/>
      <c r="C470" s="56"/>
      <c r="D470" s="56"/>
      <c r="E470" s="56"/>
      <c r="F470" s="56"/>
      <c r="G470" s="57"/>
      <c r="H470" s="57"/>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row>
    <row r="471" spans="1:49" ht="15.75" customHeight="1" x14ac:dyDescent="0.25">
      <c r="A471" s="56"/>
      <c r="B471" s="56"/>
      <c r="C471" s="56"/>
      <c r="D471" s="56"/>
      <c r="E471" s="56"/>
      <c r="F471" s="56"/>
      <c r="G471" s="57"/>
      <c r="H471" s="57"/>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row>
    <row r="472" spans="1:49" ht="15.75" customHeight="1" x14ac:dyDescent="0.25">
      <c r="A472" s="56"/>
      <c r="B472" s="56"/>
      <c r="C472" s="56"/>
      <c r="D472" s="56"/>
      <c r="E472" s="56"/>
      <c r="F472" s="56"/>
      <c r="G472" s="57"/>
      <c r="H472" s="57"/>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row>
    <row r="473" spans="1:49" ht="15.75" customHeight="1" x14ac:dyDescent="0.25">
      <c r="A473" s="56"/>
      <c r="B473" s="56"/>
      <c r="C473" s="56"/>
      <c r="D473" s="56"/>
      <c r="E473" s="56"/>
      <c r="F473" s="56"/>
      <c r="G473" s="57"/>
      <c r="H473" s="57"/>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row>
    <row r="474" spans="1:49" ht="15.75" customHeight="1" x14ac:dyDescent="0.25">
      <c r="A474" s="56"/>
      <c r="B474" s="56"/>
      <c r="C474" s="56"/>
      <c r="D474" s="56"/>
      <c r="E474" s="56"/>
      <c r="F474" s="56"/>
      <c r="G474" s="57"/>
      <c r="H474" s="57"/>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row>
    <row r="475" spans="1:49" ht="15.75" customHeight="1" x14ac:dyDescent="0.25">
      <c r="A475" s="56"/>
      <c r="B475" s="56"/>
      <c r="C475" s="56"/>
      <c r="D475" s="56"/>
      <c r="E475" s="56"/>
      <c r="F475" s="56"/>
      <c r="G475" s="57"/>
      <c r="H475" s="57"/>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row>
    <row r="476" spans="1:49" ht="15.75" customHeight="1" x14ac:dyDescent="0.25">
      <c r="A476" s="56"/>
      <c r="B476" s="56"/>
      <c r="C476" s="56"/>
      <c r="D476" s="56"/>
      <c r="E476" s="56"/>
      <c r="F476" s="56"/>
      <c r="G476" s="57"/>
      <c r="H476" s="57"/>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row>
    <row r="477" spans="1:49" ht="15.75" customHeight="1" x14ac:dyDescent="0.25">
      <c r="A477" s="56"/>
      <c r="B477" s="56"/>
      <c r="C477" s="56"/>
      <c r="D477" s="56"/>
      <c r="E477" s="56"/>
      <c r="F477" s="56"/>
      <c r="G477" s="57"/>
      <c r="H477" s="57"/>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row>
    <row r="478" spans="1:49" ht="15.75" customHeight="1" x14ac:dyDescent="0.25">
      <c r="A478" s="56"/>
      <c r="B478" s="56"/>
      <c r="C478" s="56"/>
      <c r="D478" s="56"/>
      <c r="E478" s="56"/>
      <c r="F478" s="56"/>
      <c r="G478" s="57"/>
      <c r="H478" s="57"/>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row>
    <row r="479" spans="1:49" ht="15.75" customHeight="1" x14ac:dyDescent="0.25">
      <c r="A479" s="56"/>
      <c r="B479" s="56"/>
      <c r="C479" s="56"/>
      <c r="D479" s="56"/>
      <c r="E479" s="56"/>
      <c r="F479" s="56"/>
      <c r="G479" s="57"/>
      <c r="H479" s="57"/>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row>
    <row r="480" spans="1:49" ht="15.75" customHeight="1" x14ac:dyDescent="0.25">
      <c r="A480" s="56"/>
      <c r="B480" s="56"/>
      <c r="C480" s="56"/>
      <c r="D480" s="56"/>
      <c r="E480" s="56"/>
      <c r="F480" s="56"/>
      <c r="G480" s="57"/>
      <c r="H480" s="57"/>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row>
    <row r="481" spans="1:49" ht="15.75" customHeight="1" x14ac:dyDescent="0.25">
      <c r="A481" s="56"/>
      <c r="B481" s="56"/>
      <c r="C481" s="56"/>
      <c r="D481" s="56"/>
      <c r="E481" s="56"/>
      <c r="F481" s="56"/>
      <c r="G481" s="57"/>
      <c r="H481" s="57"/>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row>
    <row r="482" spans="1:49" ht="15.75" customHeight="1" x14ac:dyDescent="0.25">
      <c r="A482" s="56"/>
      <c r="B482" s="56"/>
      <c r="C482" s="56"/>
      <c r="D482" s="56"/>
      <c r="E482" s="56"/>
      <c r="F482" s="56"/>
      <c r="G482" s="57"/>
      <c r="H482" s="57"/>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row>
    <row r="483" spans="1:49" ht="15.75" customHeight="1" x14ac:dyDescent="0.25">
      <c r="A483" s="56"/>
      <c r="B483" s="56"/>
      <c r="C483" s="56"/>
      <c r="D483" s="56"/>
      <c r="E483" s="56"/>
      <c r="F483" s="56"/>
      <c r="G483" s="57"/>
      <c r="H483" s="57"/>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row>
    <row r="484" spans="1:49" ht="15.75" customHeight="1" x14ac:dyDescent="0.25">
      <c r="A484" s="56"/>
      <c r="B484" s="56"/>
      <c r="C484" s="56"/>
      <c r="D484" s="56"/>
      <c r="E484" s="56"/>
      <c r="F484" s="56"/>
      <c r="G484" s="57"/>
      <c r="H484" s="57"/>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row>
    <row r="485" spans="1:49" ht="15.75" customHeight="1" x14ac:dyDescent="0.25">
      <c r="A485" s="56"/>
      <c r="B485" s="56"/>
      <c r="C485" s="56"/>
      <c r="D485" s="56"/>
      <c r="E485" s="56"/>
      <c r="F485" s="56"/>
      <c r="G485" s="57"/>
      <c r="H485" s="57"/>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row>
    <row r="486" spans="1:49" ht="15.75" customHeight="1" x14ac:dyDescent="0.25">
      <c r="A486" s="56"/>
      <c r="B486" s="56"/>
      <c r="C486" s="56"/>
      <c r="D486" s="56"/>
      <c r="E486" s="56"/>
      <c r="F486" s="56"/>
      <c r="G486" s="57"/>
      <c r="H486" s="57"/>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row>
    <row r="487" spans="1:49" ht="15.75" customHeight="1" x14ac:dyDescent="0.25">
      <c r="A487" s="56"/>
      <c r="B487" s="56"/>
      <c r="C487" s="56"/>
      <c r="D487" s="56"/>
      <c r="E487" s="56"/>
      <c r="F487" s="56"/>
      <c r="G487" s="57"/>
      <c r="H487" s="57"/>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row>
    <row r="488" spans="1:49" ht="15.75" customHeight="1" x14ac:dyDescent="0.25">
      <c r="A488" s="56"/>
      <c r="B488" s="56"/>
      <c r="C488" s="56"/>
      <c r="D488" s="56"/>
      <c r="E488" s="56"/>
      <c r="F488" s="56"/>
      <c r="G488" s="57"/>
      <c r="H488" s="57"/>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row>
    <row r="489" spans="1:49" ht="15.75" customHeight="1" x14ac:dyDescent="0.25">
      <c r="A489" s="56"/>
      <c r="B489" s="56"/>
      <c r="C489" s="56"/>
      <c r="D489" s="56"/>
      <c r="E489" s="56"/>
      <c r="F489" s="56"/>
      <c r="G489" s="57"/>
      <c r="H489" s="57"/>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row>
    <row r="490" spans="1:49" ht="15.75" customHeight="1" x14ac:dyDescent="0.25">
      <c r="A490" s="56"/>
      <c r="B490" s="56"/>
      <c r="C490" s="56"/>
      <c r="D490" s="56"/>
      <c r="E490" s="56"/>
      <c r="F490" s="56"/>
      <c r="G490" s="57"/>
      <c r="H490" s="57"/>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row>
    <row r="491" spans="1:49" ht="15.75" customHeight="1" x14ac:dyDescent="0.25">
      <c r="A491" s="56"/>
      <c r="B491" s="56"/>
      <c r="C491" s="56"/>
      <c r="D491" s="56"/>
      <c r="E491" s="56"/>
      <c r="F491" s="56"/>
      <c r="G491" s="57"/>
      <c r="H491" s="57"/>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row>
    <row r="492" spans="1:49" ht="15.75" customHeight="1" x14ac:dyDescent="0.25">
      <c r="A492" s="56"/>
      <c r="B492" s="56"/>
      <c r="C492" s="56"/>
      <c r="D492" s="56"/>
      <c r="E492" s="56"/>
      <c r="F492" s="56"/>
      <c r="G492" s="57"/>
      <c r="H492" s="57"/>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row>
    <row r="493" spans="1:49" ht="15.75" customHeight="1" x14ac:dyDescent="0.25">
      <c r="A493" s="56"/>
      <c r="B493" s="56"/>
      <c r="C493" s="56"/>
      <c r="D493" s="56"/>
      <c r="E493" s="56"/>
      <c r="F493" s="56"/>
      <c r="G493" s="57"/>
      <c r="H493" s="57"/>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row>
    <row r="494" spans="1:49" ht="15.75" customHeight="1" x14ac:dyDescent="0.25">
      <c r="A494" s="56"/>
      <c r="B494" s="56"/>
      <c r="C494" s="56"/>
      <c r="D494" s="56"/>
      <c r="E494" s="56"/>
      <c r="F494" s="56"/>
      <c r="G494" s="57"/>
      <c r="H494" s="57"/>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row>
    <row r="495" spans="1:49" ht="15.75" customHeight="1" x14ac:dyDescent="0.25">
      <c r="A495" s="56"/>
      <c r="B495" s="56"/>
      <c r="C495" s="56"/>
      <c r="D495" s="56"/>
      <c r="E495" s="56"/>
      <c r="F495" s="56"/>
      <c r="G495" s="57"/>
      <c r="H495" s="57"/>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row>
    <row r="496" spans="1:49" ht="15.75" customHeight="1" x14ac:dyDescent="0.25">
      <c r="A496" s="56"/>
      <c r="B496" s="56"/>
      <c r="C496" s="56"/>
      <c r="D496" s="56"/>
      <c r="E496" s="56"/>
      <c r="F496" s="56"/>
      <c r="G496" s="57"/>
      <c r="H496" s="57"/>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row>
    <row r="497" spans="1:49" ht="15.75" customHeight="1" x14ac:dyDescent="0.25">
      <c r="A497" s="56"/>
      <c r="B497" s="56"/>
      <c r="C497" s="56"/>
      <c r="D497" s="56"/>
      <c r="E497" s="56"/>
      <c r="F497" s="56"/>
      <c r="G497" s="57"/>
      <c r="H497" s="57"/>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row>
    <row r="498" spans="1:49" ht="15.75" customHeight="1" x14ac:dyDescent="0.25">
      <c r="A498" s="56"/>
      <c r="B498" s="56"/>
      <c r="C498" s="56"/>
      <c r="D498" s="56"/>
      <c r="E498" s="56"/>
      <c r="F498" s="56"/>
      <c r="G498" s="57"/>
      <c r="H498" s="57"/>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row>
    <row r="499" spans="1:49" ht="15.75" customHeight="1" x14ac:dyDescent="0.25">
      <c r="A499" s="56"/>
      <c r="B499" s="56"/>
      <c r="C499" s="56"/>
      <c r="D499" s="56"/>
      <c r="E499" s="56"/>
      <c r="F499" s="56"/>
      <c r="G499" s="57"/>
      <c r="H499" s="57"/>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row>
    <row r="500" spans="1:49" ht="15.75" customHeight="1" x14ac:dyDescent="0.25">
      <c r="A500" s="56"/>
      <c r="B500" s="56"/>
      <c r="C500" s="56"/>
      <c r="D500" s="56"/>
      <c r="E500" s="56"/>
      <c r="F500" s="56"/>
      <c r="G500" s="57"/>
      <c r="H500" s="57"/>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row>
    <row r="501" spans="1:49" ht="15.75" customHeight="1" x14ac:dyDescent="0.25">
      <c r="A501" s="56"/>
      <c r="B501" s="56"/>
      <c r="C501" s="56"/>
      <c r="D501" s="56"/>
      <c r="E501" s="56"/>
      <c r="F501" s="56"/>
      <c r="G501" s="57"/>
      <c r="H501" s="57"/>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row>
    <row r="502" spans="1:49" ht="15.75" customHeight="1" x14ac:dyDescent="0.25">
      <c r="A502" s="56"/>
      <c r="B502" s="56"/>
      <c r="C502" s="56"/>
      <c r="D502" s="56"/>
      <c r="E502" s="56"/>
      <c r="F502" s="56"/>
      <c r="G502" s="57"/>
      <c r="H502" s="57"/>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row>
    <row r="503" spans="1:49" ht="15.75" customHeight="1" x14ac:dyDescent="0.25">
      <c r="A503" s="56"/>
      <c r="B503" s="56"/>
      <c r="C503" s="56"/>
      <c r="D503" s="56"/>
      <c r="E503" s="56"/>
      <c r="F503" s="56"/>
      <c r="G503" s="57"/>
      <c r="H503" s="57"/>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row>
    <row r="504" spans="1:49" ht="15.75" customHeight="1" x14ac:dyDescent="0.25">
      <c r="A504" s="56"/>
      <c r="B504" s="56"/>
      <c r="C504" s="56"/>
      <c r="D504" s="56"/>
      <c r="E504" s="56"/>
      <c r="F504" s="56"/>
      <c r="G504" s="57"/>
      <c r="H504" s="57"/>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row>
    <row r="505" spans="1:49" ht="15.75" customHeight="1" x14ac:dyDescent="0.25">
      <c r="A505" s="56"/>
      <c r="B505" s="56"/>
      <c r="C505" s="56"/>
      <c r="D505" s="56"/>
      <c r="E505" s="56"/>
      <c r="F505" s="56"/>
      <c r="G505" s="57"/>
      <c r="H505" s="57"/>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row>
    <row r="506" spans="1:49" ht="15.75" customHeight="1" x14ac:dyDescent="0.25">
      <c r="A506" s="56"/>
      <c r="B506" s="56"/>
      <c r="C506" s="56"/>
      <c r="D506" s="56"/>
      <c r="E506" s="56"/>
      <c r="F506" s="56"/>
      <c r="G506" s="57"/>
      <c r="H506" s="57"/>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row>
    <row r="507" spans="1:49" ht="15.75" customHeight="1" x14ac:dyDescent="0.25">
      <c r="A507" s="56"/>
      <c r="B507" s="56"/>
      <c r="C507" s="56"/>
      <c r="D507" s="56"/>
      <c r="E507" s="56"/>
      <c r="F507" s="56"/>
      <c r="G507" s="57"/>
      <c r="H507" s="57"/>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row>
    <row r="508" spans="1:49" ht="15.75" customHeight="1" x14ac:dyDescent="0.25">
      <c r="A508" s="56"/>
      <c r="B508" s="56"/>
      <c r="C508" s="56"/>
      <c r="D508" s="56"/>
      <c r="E508" s="56"/>
      <c r="F508" s="56"/>
      <c r="G508" s="57"/>
      <c r="H508" s="57"/>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row>
    <row r="509" spans="1:49" ht="15.75" customHeight="1" x14ac:dyDescent="0.25">
      <c r="A509" s="56"/>
      <c r="B509" s="56"/>
      <c r="C509" s="56"/>
      <c r="D509" s="56"/>
      <c r="E509" s="56"/>
      <c r="F509" s="56"/>
      <c r="G509" s="57"/>
      <c r="H509" s="57"/>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row>
    <row r="510" spans="1:49" ht="15.75" customHeight="1" x14ac:dyDescent="0.25">
      <c r="A510" s="56"/>
      <c r="B510" s="56"/>
      <c r="C510" s="56"/>
      <c r="D510" s="56"/>
      <c r="E510" s="56"/>
      <c r="F510" s="56"/>
      <c r="G510" s="57"/>
      <c r="H510" s="57"/>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row>
    <row r="511" spans="1:49" ht="15.75" customHeight="1" x14ac:dyDescent="0.25">
      <c r="A511" s="56"/>
      <c r="B511" s="56"/>
      <c r="C511" s="56"/>
      <c r="D511" s="56"/>
      <c r="E511" s="56"/>
      <c r="F511" s="56"/>
      <c r="G511" s="57"/>
      <c r="H511" s="57"/>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row>
    <row r="512" spans="1:49" ht="15.75" customHeight="1" x14ac:dyDescent="0.25">
      <c r="A512" s="56"/>
      <c r="B512" s="56"/>
      <c r="C512" s="56"/>
      <c r="D512" s="56"/>
      <c r="E512" s="56"/>
      <c r="F512" s="56"/>
      <c r="G512" s="57"/>
      <c r="H512" s="57"/>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row>
    <row r="513" spans="1:49" ht="15.75" customHeight="1" x14ac:dyDescent="0.25">
      <c r="A513" s="56"/>
      <c r="B513" s="56"/>
      <c r="C513" s="56"/>
      <c r="D513" s="56"/>
      <c r="E513" s="56"/>
      <c r="F513" s="56"/>
      <c r="G513" s="57"/>
      <c r="H513" s="57"/>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row>
    <row r="514" spans="1:49" ht="15.75" customHeight="1" x14ac:dyDescent="0.25">
      <c r="A514" s="56"/>
      <c r="B514" s="56"/>
      <c r="C514" s="56"/>
      <c r="D514" s="56"/>
      <c r="E514" s="56"/>
      <c r="F514" s="56"/>
      <c r="G514" s="57"/>
      <c r="H514" s="57"/>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row>
    <row r="515" spans="1:49" ht="15.75" customHeight="1" x14ac:dyDescent="0.25">
      <c r="A515" s="56"/>
      <c r="B515" s="56"/>
      <c r="C515" s="56"/>
      <c r="D515" s="56"/>
      <c r="E515" s="56"/>
      <c r="F515" s="56"/>
      <c r="G515" s="57"/>
      <c r="H515" s="57"/>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row>
    <row r="516" spans="1:49" ht="15.75" customHeight="1" x14ac:dyDescent="0.25">
      <c r="A516" s="56"/>
      <c r="B516" s="56"/>
      <c r="C516" s="56"/>
      <c r="D516" s="56"/>
      <c r="E516" s="56"/>
      <c r="F516" s="56"/>
      <c r="G516" s="57"/>
      <c r="H516" s="57"/>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row>
    <row r="517" spans="1:49" ht="15.75" customHeight="1" x14ac:dyDescent="0.25">
      <c r="A517" s="56"/>
      <c r="B517" s="56"/>
      <c r="C517" s="56"/>
      <c r="D517" s="56"/>
      <c r="E517" s="56"/>
      <c r="F517" s="56"/>
      <c r="G517" s="57"/>
      <c r="H517" s="57"/>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row>
    <row r="518" spans="1:49" ht="15.75" customHeight="1" x14ac:dyDescent="0.25">
      <c r="A518" s="56"/>
      <c r="B518" s="56"/>
      <c r="C518" s="56"/>
      <c r="D518" s="56"/>
      <c r="E518" s="56"/>
      <c r="F518" s="56"/>
      <c r="G518" s="57"/>
      <c r="H518" s="57"/>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row>
    <row r="519" spans="1:49" ht="15.75" customHeight="1" x14ac:dyDescent="0.25">
      <c r="A519" s="56"/>
      <c r="B519" s="56"/>
      <c r="C519" s="56"/>
      <c r="D519" s="56"/>
      <c r="E519" s="56"/>
      <c r="F519" s="56"/>
      <c r="G519" s="57"/>
      <c r="H519" s="57"/>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row>
    <row r="520" spans="1:49" ht="15.75" customHeight="1" x14ac:dyDescent="0.25">
      <c r="A520" s="56"/>
      <c r="B520" s="56"/>
      <c r="C520" s="56"/>
      <c r="D520" s="56"/>
      <c r="E520" s="56"/>
      <c r="F520" s="56"/>
      <c r="G520" s="57"/>
      <c r="H520" s="57"/>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row>
    <row r="521" spans="1:49" ht="15.75" customHeight="1" x14ac:dyDescent="0.25">
      <c r="A521" s="56"/>
      <c r="B521" s="56"/>
      <c r="C521" s="56"/>
      <c r="D521" s="56"/>
      <c r="E521" s="56"/>
      <c r="F521" s="56"/>
      <c r="G521" s="57"/>
      <c r="H521" s="57"/>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row>
    <row r="522" spans="1:49" ht="15.75" customHeight="1" x14ac:dyDescent="0.25">
      <c r="A522" s="56"/>
      <c r="B522" s="56"/>
      <c r="C522" s="56"/>
      <c r="D522" s="56"/>
      <c r="E522" s="56"/>
      <c r="F522" s="56"/>
      <c r="G522" s="57"/>
      <c r="H522" s="57"/>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row>
    <row r="523" spans="1:49" ht="15.75" customHeight="1" x14ac:dyDescent="0.25">
      <c r="A523" s="56"/>
      <c r="B523" s="56"/>
      <c r="C523" s="56"/>
      <c r="D523" s="56"/>
      <c r="E523" s="56"/>
      <c r="F523" s="56"/>
      <c r="G523" s="57"/>
      <c r="H523" s="57"/>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row>
    <row r="524" spans="1:49" ht="15.75" customHeight="1" x14ac:dyDescent="0.25">
      <c r="A524" s="56"/>
      <c r="B524" s="56"/>
      <c r="C524" s="56"/>
      <c r="D524" s="56"/>
      <c r="E524" s="56"/>
      <c r="F524" s="56"/>
      <c r="G524" s="57"/>
      <c r="H524" s="57"/>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row>
    <row r="525" spans="1:49" ht="15.75" customHeight="1" x14ac:dyDescent="0.25">
      <c r="A525" s="56"/>
      <c r="B525" s="56"/>
      <c r="C525" s="56"/>
      <c r="D525" s="56"/>
      <c r="E525" s="56"/>
      <c r="F525" s="56"/>
      <c r="G525" s="57"/>
      <c r="H525" s="57"/>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row>
    <row r="526" spans="1:49" ht="15.75" customHeight="1" x14ac:dyDescent="0.25">
      <c r="A526" s="56"/>
      <c r="B526" s="56"/>
      <c r="C526" s="56"/>
      <c r="D526" s="56"/>
      <c r="E526" s="56"/>
      <c r="F526" s="56"/>
      <c r="G526" s="57"/>
      <c r="H526" s="57"/>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row>
    <row r="527" spans="1:49" ht="15.75" customHeight="1" x14ac:dyDescent="0.25">
      <c r="A527" s="56"/>
      <c r="B527" s="56"/>
      <c r="C527" s="56"/>
      <c r="D527" s="56"/>
      <c r="E527" s="56"/>
      <c r="F527" s="56"/>
      <c r="G527" s="57"/>
      <c r="H527" s="57"/>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row>
    <row r="528" spans="1:49" ht="15.75" customHeight="1" x14ac:dyDescent="0.25">
      <c r="A528" s="56"/>
      <c r="B528" s="56"/>
      <c r="C528" s="56"/>
      <c r="D528" s="56"/>
      <c r="E528" s="56"/>
      <c r="F528" s="56"/>
      <c r="G528" s="57"/>
      <c r="H528" s="57"/>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row>
    <row r="529" spans="1:49" ht="15.75" customHeight="1" x14ac:dyDescent="0.25">
      <c r="A529" s="56"/>
      <c r="B529" s="56"/>
      <c r="C529" s="56"/>
      <c r="D529" s="56"/>
      <c r="E529" s="56"/>
      <c r="F529" s="56"/>
      <c r="G529" s="57"/>
      <c r="H529" s="57"/>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row>
    <row r="530" spans="1:49" ht="15.75" customHeight="1" x14ac:dyDescent="0.25">
      <c r="A530" s="56"/>
      <c r="B530" s="56"/>
      <c r="C530" s="56"/>
      <c r="D530" s="56"/>
      <c r="E530" s="56"/>
      <c r="F530" s="56"/>
      <c r="G530" s="57"/>
      <c r="H530" s="57"/>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row>
    <row r="531" spans="1:49" ht="15.75" customHeight="1" x14ac:dyDescent="0.25">
      <c r="A531" s="56"/>
      <c r="B531" s="56"/>
      <c r="C531" s="56"/>
      <c r="D531" s="56"/>
      <c r="E531" s="56"/>
      <c r="F531" s="56"/>
      <c r="G531" s="57"/>
      <c r="H531" s="57"/>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row>
    <row r="532" spans="1:49" ht="15.75" customHeight="1" x14ac:dyDescent="0.25">
      <c r="A532" s="56"/>
      <c r="B532" s="56"/>
      <c r="C532" s="56"/>
      <c r="D532" s="56"/>
      <c r="E532" s="56"/>
      <c r="F532" s="56"/>
      <c r="G532" s="57"/>
      <c r="H532" s="57"/>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row>
    <row r="533" spans="1:49" ht="15.75" customHeight="1" x14ac:dyDescent="0.25">
      <c r="A533" s="56"/>
      <c r="B533" s="56"/>
      <c r="C533" s="56"/>
      <c r="D533" s="56"/>
      <c r="E533" s="56"/>
      <c r="F533" s="56"/>
      <c r="G533" s="57"/>
      <c r="H533" s="57"/>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row>
    <row r="534" spans="1:49" ht="15.75" customHeight="1" x14ac:dyDescent="0.25">
      <c r="A534" s="56"/>
      <c r="B534" s="56"/>
      <c r="C534" s="56"/>
      <c r="D534" s="56"/>
      <c r="E534" s="56"/>
      <c r="F534" s="56"/>
      <c r="G534" s="57"/>
      <c r="H534" s="57"/>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row>
    <row r="535" spans="1:49" ht="15.75" customHeight="1" x14ac:dyDescent="0.25">
      <c r="A535" s="56"/>
      <c r="B535" s="56"/>
      <c r="C535" s="56"/>
      <c r="D535" s="56"/>
      <c r="E535" s="56"/>
      <c r="F535" s="56"/>
      <c r="G535" s="57"/>
      <c r="H535" s="57"/>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row>
    <row r="536" spans="1:49" ht="15.75" customHeight="1" x14ac:dyDescent="0.25">
      <c r="A536" s="56"/>
      <c r="B536" s="56"/>
      <c r="C536" s="56"/>
      <c r="D536" s="56"/>
      <c r="E536" s="56"/>
      <c r="F536" s="56"/>
      <c r="G536" s="57"/>
      <c r="H536" s="57"/>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row>
    <row r="537" spans="1:49" ht="15.75" customHeight="1" x14ac:dyDescent="0.25">
      <c r="A537" s="56"/>
      <c r="B537" s="56"/>
      <c r="C537" s="56"/>
      <c r="D537" s="56"/>
      <c r="E537" s="56"/>
      <c r="F537" s="56"/>
      <c r="G537" s="57"/>
      <c r="H537" s="57"/>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row>
    <row r="538" spans="1:49" ht="15.75" customHeight="1" x14ac:dyDescent="0.25">
      <c r="A538" s="56"/>
      <c r="B538" s="56"/>
      <c r="C538" s="56"/>
      <c r="D538" s="56"/>
      <c r="E538" s="56"/>
      <c r="F538" s="56"/>
      <c r="G538" s="57"/>
      <c r="H538" s="57"/>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row>
    <row r="539" spans="1:49" ht="15.75" customHeight="1" x14ac:dyDescent="0.25">
      <c r="A539" s="56"/>
      <c r="B539" s="56"/>
      <c r="C539" s="56"/>
      <c r="D539" s="56"/>
      <c r="E539" s="56"/>
      <c r="F539" s="56"/>
      <c r="G539" s="57"/>
      <c r="H539" s="57"/>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row>
    <row r="540" spans="1:49" ht="15.75" customHeight="1" x14ac:dyDescent="0.25">
      <c r="A540" s="56"/>
      <c r="B540" s="56"/>
      <c r="C540" s="56"/>
      <c r="D540" s="56"/>
      <c r="E540" s="56"/>
      <c r="F540" s="56"/>
      <c r="G540" s="57"/>
      <c r="H540" s="57"/>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row>
    <row r="541" spans="1:49" ht="15.75" customHeight="1" x14ac:dyDescent="0.25">
      <c r="A541" s="56"/>
      <c r="B541" s="56"/>
      <c r="C541" s="56"/>
      <c r="D541" s="56"/>
      <c r="E541" s="56"/>
      <c r="F541" s="56"/>
      <c r="G541" s="57"/>
      <c r="H541" s="57"/>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row>
    <row r="542" spans="1:49" ht="15.75" customHeight="1" x14ac:dyDescent="0.25">
      <c r="A542" s="56"/>
      <c r="B542" s="56"/>
      <c r="C542" s="56"/>
      <c r="D542" s="56"/>
      <c r="E542" s="56"/>
      <c r="F542" s="56"/>
      <c r="G542" s="57"/>
      <c r="H542" s="57"/>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row>
    <row r="543" spans="1:49" ht="15.75" customHeight="1" x14ac:dyDescent="0.25">
      <c r="A543" s="56"/>
      <c r="B543" s="56"/>
      <c r="C543" s="56"/>
      <c r="D543" s="56"/>
      <c r="E543" s="56"/>
      <c r="F543" s="56"/>
      <c r="G543" s="57"/>
      <c r="H543" s="57"/>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row>
    <row r="544" spans="1:49" ht="15.75" customHeight="1" x14ac:dyDescent="0.25">
      <c r="A544" s="56"/>
      <c r="B544" s="56"/>
      <c r="C544" s="56"/>
      <c r="D544" s="56"/>
      <c r="E544" s="56"/>
      <c r="F544" s="56"/>
      <c r="G544" s="57"/>
      <c r="H544" s="57"/>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row>
    <row r="545" spans="1:49" ht="15.75" customHeight="1" x14ac:dyDescent="0.25">
      <c r="A545" s="56"/>
      <c r="B545" s="56"/>
      <c r="C545" s="56"/>
      <c r="D545" s="56"/>
      <c r="E545" s="56"/>
      <c r="F545" s="56"/>
      <c r="G545" s="57"/>
      <c r="H545" s="57"/>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row>
    <row r="546" spans="1:49" ht="15.75" customHeight="1" x14ac:dyDescent="0.25">
      <c r="A546" s="56"/>
      <c r="B546" s="56"/>
      <c r="C546" s="56"/>
      <c r="D546" s="56"/>
      <c r="E546" s="56"/>
      <c r="F546" s="56"/>
      <c r="G546" s="57"/>
      <c r="H546" s="57"/>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row>
    <row r="547" spans="1:49" ht="15.75" customHeight="1" x14ac:dyDescent="0.25">
      <c r="A547" s="56"/>
      <c r="B547" s="56"/>
      <c r="C547" s="56"/>
      <c r="D547" s="56"/>
      <c r="E547" s="56"/>
      <c r="F547" s="56"/>
      <c r="G547" s="57"/>
      <c r="H547" s="57"/>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row>
    <row r="548" spans="1:49" ht="15.75" customHeight="1" x14ac:dyDescent="0.25">
      <c r="A548" s="56"/>
      <c r="B548" s="56"/>
      <c r="C548" s="56"/>
      <c r="D548" s="56"/>
      <c r="E548" s="56"/>
      <c r="F548" s="56"/>
      <c r="G548" s="57"/>
      <c r="H548" s="57"/>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row>
    <row r="549" spans="1:49" ht="15.75" customHeight="1" x14ac:dyDescent="0.25">
      <c r="A549" s="56"/>
      <c r="B549" s="56"/>
      <c r="C549" s="56"/>
      <c r="D549" s="56"/>
      <c r="E549" s="56"/>
      <c r="F549" s="56"/>
      <c r="G549" s="57"/>
      <c r="H549" s="57"/>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row>
    <row r="550" spans="1:49" ht="15.75" customHeight="1" x14ac:dyDescent="0.25">
      <c r="A550" s="56"/>
      <c r="B550" s="56"/>
      <c r="C550" s="56"/>
      <c r="D550" s="56"/>
      <c r="E550" s="56"/>
      <c r="F550" s="56"/>
      <c r="G550" s="57"/>
      <c r="H550" s="57"/>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row>
    <row r="551" spans="1:49" ht="15.75" customHeight="1" x14ac:dyDescent="0.25">
      <c r="A551" s="56"/>
      <c r="B551" s="56"/>
      <c r="C551" s="56"/>
      <c r="D551" s="56"/>
      <c r="E551" s="56"/>
      <c r="F551" s="56"/>
      <c r="G551" s="57"/>
      <c r="H551" s="57"/>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row>
    <row r="552" spans="1:49" ht="15.75" customHeight="1" x14ac:dyDescent="0.25">
      <c r="A552" s="56"/>
      <c r="B552" s="56"/>
      <c r="C552" s="56"/>
      <c r="D552" s="56"/>
      <c r="E552" s="56"/>
      <c r="F552" s="56"/>
      <c r="G552" s="57"/>
      <c r="H552" s="57"/>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row>
    <row r="553" spans="1:49" ht="15.75" customHeight="1" x14ac:dyDescent="0.25">
      <c r="A553" s="56"/>
      <c r="B553" s="56"/>
      <c r="C553" s="56"/>
      <c r="D553" s="56"/>
      <c r="E553" s="56"/>
      <c r="F553" s="56"/>
      <c r="G553" s="57"/>
      <c r="H553" s="57"/>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row>
    <row r="554" spans="1:49" ht="15.75" customHeight="1" x14ac:dyDescent="0.25">
      <c r="A554" s="56"/>
      <c r="B554" s="56"/>
      <c r="C554" s="56"/>
      <c r="D554" s="56"/>
      <c r="E554" s="56"/>
      <c r="F554" s="56"/>
      <c r="G554" s="57"/>
      <c r="H554" s="57"/>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row>
    <row r="555" spans="1:49" ht="15.75" customHeight="1" x14ac:dyDescent="0.25">
      <c r="A555" s="56"/>
      <c r="B555" s="56"/>
      <c r="C555" s="56"/>
      <c r="D555" s="56"/>
      <c r="E555" s="56"/>
      <c r="F555" s="56"/>
      <c r="G555" s="57"/>
      <c r="H555" s="57"/>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row>
    <row r="556" spans="1:49" ht="15.75" customHeight="1" x14ac:dyDescent="0.25">
      <c r="A556" s="56"/>
      <c r="B556" s="56"/>
      <c r="C556" s="56"/>
      <c r="D556" s="56"/>
      <c r="E556" s="56"/>
      <c r="F556" s="56"/>
      <c r="G556" s="57"/>
      <c r="H556" s="57"/>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row>
    <row r="557" spans="1:49" ht="15.75" customHeight="1" x14ac:dyDescent="0.25">
      <c r="A557" s="56"/>
      <c r="B557" s="56"/>
      <c r="C557" s="56"/>
      <c r="D557" s="56"/>
      <c r="E557" s="56"/>
      <c r="F557" s="56"/>
      <c r="G557" s="57"/>
      <c r="H557" s="57"/>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row>
    <row r="558" spans="1:49" ht="15.75" customHeight="1" x14ac:dyDescent="0.25">
      <c r="A558" s="56"/>
      <c r="B558" s="56"/>
      <c r="C558" s="56"/>
      <c r="D558" s="56"/>
      <c r="E558" s="56"/>
      <c r="F558" s="56"/>
      <c r="G558" s="57"/>
      <c r="H558" s="57"/>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row>
    <row r="559" spans="1:49" ht="15.75" customHeight="1" x14ac:dyDescent="0.25">
      <c r="A559" s="56"/>
      <c r="B559" s="56"/>
      <c r="C559" s="56"/>
      <c r="D559" s="56"/>
      <c r="E559" s="56"/>
      <c r="F559" s="56"/>
      <c r="G559" s="57"/>
      <c r="H559" s="57"/>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row>
    <row r="560" spans="1:49" ht="15.75" customHeight="1" x14ac:dyDescent="0.25">
      <c r="A560" s="56"/>
      <c r="B560" s="56"/>
      <c r="C560" s="56"/>
      <c r="D560" s="56"/>
      <c r="E560" s="56"/>
      <c r="F560" s="56"/>
      <c r="G560" s="57"/>
      <c r="H560" s="57"/>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row>
    <row r="561" spans="1:49" ht="15.75" customHeight="1" x14ac:dyDescent="0.25">
      <c r="A561" s="56"/>
      <c r="B561" s="56"/>
      <c r="C561" s="56"/>
      <c r="D561" s="56"/>
      <c r="E561" s="56"/>
      <c r="F561" s="56"/>
      <c r="G561" s="57"/>
      <c r="H561" s="57"/>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row>
    <row r="562" spans="1:49" ht="15.75" customHeight="1" x14ac:dyDescent="0.25">
      <c r="A562" s="56"/>
      <c r="B562" s="56"/>
      <c r="C562" s="56"/>
      <c r="D562" s="56"/>
      <c r="E562" s="56"/>
      <c r="F562" s="56"/>
      <c r="G562" s="57"/>
      <c r="H562" s="57"/>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row>
    <row r="563" spans="1:49" ht="15.75" customHeight="1" x14ac:dyDescent="0.25">
      <c r="A563" s="56"/>
      <c r="B563" s="56"/>
      <c r="C563" s="56"/>
      <c r="D563" s="56"/>
      <c r="E563" s="56"/>
      <c r="F563" s="56"/>
      <c r="G563" s="57"/>
      <c r="H563" s="57"/>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row>
    <row r="564" spans="1:49" ht="15.75" customHeight="1" x14ac:dyDescent="0.25">
      <c r="A564" s="56"/>
      <c r="B564" s="56"/>
      <c r="C564" s="56"/>
      <c r="D564" s="56"/>
      <c r="E564" s="56"/>
      <c r="F564" s="56"/>
      <c r="G564" s="57"/>
      <c r="H564" s="57"/>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row>
    <row r="565" spans="1:49" ht="15.75" customHeight="1" x14ac:dyDescent="0.25">
      <c r="A565" s="56"/>
      <c r="B565" s="56"/>
      <c r="C565" s="56"/>
      <c r="D565" s="56"/>
      <c r="E565" s="56"/>
      <c r="F565" s="56"/>
      <c r="G565" s="57"/>
      <c r="H565" s="57"/>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row>
    <row r="566" spans="1:49" ht="15.75" customHeight="1" x14ac:dyDescent="0.25">
      <c r="A566" s="56"/>
      <c r="B566" s="56"/>
      <c r="C566" s="56"/>
      <c r="D566" s="56"/>
      <c r="E566" s="56"/>
      <c r="F566" s="56"/>
      <c r="G566" s="57"/>
      <c r="H566" s="57"/>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row>
    <row r="567" spans="1:49" ht="15.75" customHeight="1" x14ac:dyDescent="0.25">
      <c r="A567" s="56"/>
      <c r="B567" s="56"/>
      <c r="C567" s="56"/>
      <c r="D567" s="56"/>
      <c r="E567" s="56"/>
      <c r="F567" s="56"/>
      <c r="G567" s="57"/>
      <c r="H567" s="57"/>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row>
    <row r="568" spans="1:49" ht="15.75" customHeight="1" x14ac:dyDescent="0.25">
      <c r="A568" s="56"/>
      <c r="B568" s="56"/>
      <c r="C568" s="56"/>
      <c r="D568" s="56"/>
      <c r="E568" s="56"/>
      <c r="F568" s="56"/>
      <c r="G568" s="57"/>
      <c r="H568" s="57"/>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row>
    <row r="569" spans="1:49" ht="15.75" customHeight="1" x14ac:dyDescent="0.25">
      <c r="A569" s="56"/>
      <c r="B569" s="56"/>
      <c r="C569" s="56"/>
      <c r="D569" s="56"/>
      <c r="E569" s="56"/>
      <c r="F569" s="56"/>
      <c r="G569" s="57"/>
      <c r="H569" s="57"/>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row>
    <row r="570" spans="1:49" ht="15.75" customHeight="1" x14ac:dyDescent="0.25">
      <c r="A570" s="56"/>
      <c r="B570" s="56"/>
      <c r="C570" s="56"/>
      <c r="D570" s="56"/>
      <c r="E570" s="56"/>
      <c r="F570" s="56"/>
      <c r="G570" s="57"/>
      <c r="H570" s="57"/>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row>
    <row r="571" spans="1:49" ht="15.75" customHeight="1" x14ac:dyDescent="0.25">
      <c r="A571" s="56"/>
      <c r="B571" s="56"/>
      <c r="C571" s="56"/>
      <c r="D571" s="56"/>
      <c r="E571" s="56"/>
      <c r="F571" s="56"/>
      <c r="G571" s="57"/>
      <c r="H571" s="57"/>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row>
    <row r="572" spans="1:49" ht="15.75" customHeight="1" x14ac:dyDescent="0.25">
      <c r="A572" s="56"/>
      <c r="B572" s="56"/>
      <c r="C572" s="56"/>
      <c r="D572" s="56"/>
      <c r="E572" s="56"/>
      <c r="F572" s="56"/>
      <c r="G572" s="57"/>
      <c r="H572" s="57"/>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row>
    <row r="573" spans="1:49" ht="15.75" customHeight="1" x14ac:dyDescent="0.25">
      <c r="A573" s="56"/>
      <c r="B573" s="56"/>
      <c r="C573" s="56"/>
      <c r="D573" s="56"/>
      <c r="E573" s="56"/>
      <c r="F573" s="56"/>
      <c r="G573" s="57"/>
      <c r="H573" s="57"/>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row>
    <row r="574" spans="1:49" ht="15.75" customHeight="1" x14ac:dyDescent="0.25">
      <c r="A574" s="56"/>
      <c r="B574" s="56"/>
      <c r="C574" s="56"/>
      <c r="D574" s="56"/>
      <c r="E574" s="56"/>
      <c r="F574" s="56"/>
      <c r="G574" s="57"/>
      <c r="H574" s="57"/>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row>
    <row r="575" spans="1:49" ht="15.75" customHeight="1" x14ac:dyDescent="0.25">
      <c r="A575" s="56"/>
      <c r="B575" s="56"/>
      <c r="C575" s="56"/>
      <c r="D575" s="56"/>
      <c r="E575" s="56"/>
      <c r="F575" s="56"/>
      <c r="G575" s="57"/>
      <c r="H575" s="57"/>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row>
    <row r="576" spans="1:49" ht="15.75" customHeight="1" x14ac:dyDescent="0.25">
      <c r="A576" s="56"/>
      <c r="B576" s="56"/>
      <c r="C576" s="56"/>
      <c r="D576" s="56"/>
      <c r="E576" s="56"/>
      <c r="F576" s="56"/>
      <c r="G576" s="57"/>
      <c r="H576" s="57"/>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row>
    <row r="577" spans="1:49" ht="15.75" customHeight="1" x14ac:dyDescent="0.25">
      <c r="A577" s="56"/>
      <c r="B577" s="56"/>
      <c r="C577" s="56"/>
      <c r="D577" s="56"/>
      <c r="E577" s="56"/>
      <c r="F577" s="56"/>
      <c r="G577" s="57"/>
      <c r="H577" s="57"/>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row>
    <row r="578" spans="1:49" ht="15.75" customHeight="1" x14ac:dyDescent="0.25">
      <c r="A578" s="56"/>
      <c r="B578" s="56"/>
      <c r="C578" s="56"/>
      <c r="D578" s="56"/>
      <c r="E578" s="56"/>
      <c r="F578" s="56"/>
      <c r="G578" s="57"/>
      <c r="H578" s="57"/>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row>
    <row r="579" spans="1:49" ht="15.75" customHeight="1" x14ac:dyDescent="0.25">
      <c r="A579" s="56"/>
      <c r="B579" s="56"/>
      <c r="C579" s="56"/>
      <c r="D579" s="56"/>
      <c r="E579" s="56"/>
      <c r="F579" s="56"/>
      <c r="G579" s="57"/>
      <c r="H579" s="57"/>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row>
    <row r="580" spans="1:49" ht="15.75" customHeight="1" x14ac:dyDescent="0.25">
      <c r="A580" s="56"/>
      <c r="B580" s="56"/>
      <c r="C580" s="56"/>
      <c r="D580" s="56"/>
      <c r="E580" s="56"/>
      <c r="F580" s="56"/>
      <c r="G580" s="57"/>
      <c r="H580" s="57"/>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row>
    <row r="581" spans="1:49" ht="15.75" customHeight="1" x14ac:dyDescent="0.25">
      <c r="A581" s="56"/>
      <c r="B581" s="56"/>
      <c r="C581" s="56"/>
      <c r="D581" s="56"/>
      <c r="E581" s="56"/>
      <c r="F581" s="56"/>
      <c r="G581" s="57"/>
      <c r="H581" s="57"/>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row>
    <row r="582" spans="1:49" ht="15.75" customHeight="1" x14ac:dyDescent="0.25">
      <c r="A582" s="56"/>
      <c r="B582" s="56"/>
      <c r="C582" s="56"/>
      <c r="D582" s="56"/>
      <c r="E582" s="56"/>
      <c r="F582" s="56"/>
      <c r="G582" s="57"/>
      <c r="H582" s="57"/>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row>
    <row r="583" spans="1:49" ht="15.75" customHeight="1" x14ac:dyDescent="0.25">
      <c r="A583" s="56"/>
      <c r="B583" s="56"/>
      <c r="C583" s="56"/>
      <c r="D583" s="56"/>
      <c r="E583" s="56"/>
      <c r="F583" s="56"/>
      <c r="G583" s="57"/>
      <c r="H583" s="57"/>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row>
    <row r="584" spans="1:49" ht="15.75" customHeight="1" x14ac:dyDescent="0.25">
      <c r="A584" s="56"/>
      <c r="B584" s="56"/>
      <c r="C584" s="56"/>
      <c r="D584" s="56"/>
      <c r="E584" s="56"/>
      <c r="F584" s="56"/>
      <c r="G584" s="57"/>
      <c r="H584" s="57"/>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row>
    <row r="585" spans="1:49" ht="15.75" customHeight="1" x14ac:dyDescent="0.25">
      <c r="A585" s="56"/>
      <c r="B585" s="56"/>
      <c r="C585" s="56"/>
      <c r="D585" s="56"/>
      <c r="E585" s="56"/>
      <c r="F585" s="56"/>
      <c r="G585" s="57"/>
      <c r="H585" s="57"/>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row>
    <row r="586" spans="1:49" ht="15.75" customHeight="1" x14ac:dyDescent="0.25">
      <c r="A586" s="56"/>
      <c r="B586" s="56"/>
      <c r="C586" s="56"/>
      <c r="D586" s="56"/>
      <c r="E586" s="56"/>
      <c r="F586" s="56"/>
      <c r="G586" s="57"/>
      <c r="H586" s="57"/>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row>
    <row r="587" spans="1:49" ht="15.75" customHeight="1" x14ac:dyDescent="0.25">
      <c r="A587" s="56"/>
      <c r="B587" s="56"/>
      <c r="C587" s="56"/>
      <c r="D587" s="56"/>
      <c r="E587" s="56"/>
      <c r="F587" s="56"/>
      <c r="G587" s="57"/>
      <c r="H587" s="57"/>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row>
    <row r="588" spans="1:49" ht="15.75" customHeight="1" x14ac:dyDescent="0.25">
      <c r="A588" s="56"/>
      <c r="B588" s="56"/>
      <c r="C588" s="56"/>
      <c r="D588" s="56"/>
      <c r="E588" s="56"/>
      <c r="F588" s="56"/>
      <c r="G588" s="57"/>
      <c r="H588" s="57"/>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row>
    <row r="589" spans="1:49" ht="15.75" customHeight="1" x14ac:dyDescent="0.25">
      <c r="A589" s="56"/>
      <c r="B589" s="56"/>
      <c r="C589" s="56"/>
      <c r="D589" s="56"/>
      <c r="E589" s="56"/>
      <c r="F589" s="56"/>
      <c r="G589" s="57"/>
      <c r="H589" s="57"/>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row>
    <row r="590" spans="1:49" ht="15.75" customHeight="1" x14ac:dyDescent="0.25">
      <c r="A590" s="56"/>
      <c r="B590" s="56"/>
      <c r="C590" s="56"/>
      <c r="D590" s="56"/>
      <c r="E590" s="56"/>
      <c r="F590" s="56"/>
      <c r="G590" s="57"/>
      <c r="H590" s="57"/>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row>
    <row r="591" spans="1:49" ht="15.75" customHeight="1" x14ac:dyDescent="0.25">
      <c r="A591" s="56"/>
      <c r="B591" s="56"/>
      <c r="C591" s="56"/>
      <c r="D591" s="56"/>
      <c r="E591" s="56"/>
      <c r="F591" s="56"/>
      <c r="G591" s="57"/>
      <c r="H591" s="57"/>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row>
    <row r="592" spans="1:49" ht="15.75" customHeight="1" x14ac:dyDescent="0.25">
      <c r="A592" s="56"/>
      <c r="B592" s="56"/>
      <c r="C592" s="56"/>
      <c r="D592" s="56"/>
      <c r="E592" s="56"/>
      <c r="F592" s="56"/>
      <c r="G592" s="57"/>
      <c r="H592" s="57"/>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row>
    <row r="593" spans="1:49" ht="15.75" customHeight="1" x14ac:dyDescent="0.25">
      <c r="A593" s="56"/>
      <c r="B593" s="56"/>
      <c r="C593" s="56"/>
      <c r="D593" s="56"/>
      <c r="E593" s="56"/>
      <c r="F593" s="56"/>
      <c r="G593" s="57"/>
      <c r="H593" s="57"/>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row>
    <row r="594" spans="1:49" ht="15.75" customHeight="1" x14ac:dyDescent="0.25">
      <c r="A594" s="56"/>
      <c r="B594" s="56"/>
      <c r="C594" s="56"/>
      <c r="D594" s="56"/>
      <c r="E594" s="56"/>
      <c r="F594" s="56"/>
      <c r="G594" s="57"/>
      <c r="H594" s="57"/>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row>
    <row r="595" spans="1:49" ht="15.75" customHeight="1" x14ac:dyDescent="0.25">
      <c r="A595" s="56"/>
      <c r="B595" s="56"/>
      <c r="C595" s="56"/>
      <c r="D595" s="56"/>
      <c r="E595" s="56"/>
      <c r="F595" s="56"/>
      <c r="G595" s="57"/>
      <c r="H595" s="57"/>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row>
    <row r="596" spans="1:49" ht="15.75" customHeight="1" x14ac:dyDescent="0.25">
      <c r="A596" s="56"/>
      <c r="B596" s="56"/>
      <c r="C596" s="56"/>
      <c r="D596" s="56"/>
      <c r="E596" s="56"/>
      <c r="F596" s="56"/>
      <c r="G596" s="57"/>
      <c r="H596" s="57"/>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row>
    <row r="597" spans="1:49" ht="15.75" customHeight="1" x14ac:dyDescent="0.25">
      <c r="A597" s="56"/>
      <c r="B597" s="56"/>
      <c r="C597" s="56"/>
      <c r="D597" s="56"/>
      <c r="E597" s="56"/>
      <c r="F597" s="56"/>
      <c r="G597" s="57"/>
      <c r="H597" s="57"/>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row>
    <row r="598" spans="1:49" ht="15.75" customHeight="1" x14ac:dyDescent="0.25">
      <c r="A598" s="56"/>
      <c r="B598" s="56"/>
      <c r="C598" s="56"/>
      <c r="D598" s="56"/>
      <c r="E598" s="56"/>
      <c r="F598" s="56"/>
      <c r="G598" s="57"/>
      <c r="H598" s="57"/>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row>
    <row r="599" spans="1:49" ht="15.75" customHeight="1" x14ac:dyDescent="0.25">
      <c r="A599" s="56"/>
      <c r="B599" s="56"/>
      <c r="C599" s="56"/>
      <c r="D599" s="56"/>
      <c r="E599" s="56"/>
      <c r="F599" s="56"/>
      <c r="G599" s="57"/>
      <c r="H599" s="57"/>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row>
    <row r="600" spans="1:49" ht="15.75" customHeight="1" x14ac:dyDescent="0.25">
      <c r="A600" s="56"/>
      <c r="B600" s="56"/>
      <c r="C600" s="56"/>
      <c r="D600" s="56"/>
      <c r="E600" s="56"/>
      <c r="F600" s="56"/>
      <c r="G600" s="57"/>
      <c r="H600" s="57"/>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row>
    <row r="601" spans="1:49" ht="15.75" customHeight="1" x14ac:dyDescent="0.25">
      <c r="A601" s="56"/>
      <c r="B601" s="56"/>
      <c r="C601" s="56"/>
      <c r="D601" s="56"/>
      <c r="E601" s="56"/>
      <c r="F601" s="56"/>
      <c r="G601" s="57"/>
      <c r="H601" s="57"/>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row>
    <row r="602" spans="1:49" ht="15.75" customHeight="1" x14ac:dyDescent="0.25">
      <c r="A602" s="56"/>
      <c r="B602" s="56"/>
      <c r="C602" s="56"/>
      <c r="D602" s="56"/>
      <c r="E602" s="56"/>
      <c r="F602" s="56"/>
      <c r="G602" s="57"/>
      <c r="H602" s="57"/>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row>
    <row r="603" spans="1:49" ht="15.75" customHeight="1" x14ac:dyDescent="0.25">
      <c r="A603" s="56"/>
      <c r="B603" s="56"/>
      <c r="C603" s="56"/>
      <c r="D603" s="56"/>
      <c r="E603" s="56"/>
      <c r="F603" s="56"/>
      <c r="G603" s="57"/>
      <c r="H603" s="57"/>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row>
    <row r="604" spans="1:49" ht="15.75" customHeight="1" x14ac:dyDescent="0.25">
      <c r="A604" s="56"/>
      <c r="B604" s="56"/>
      <c r="C604" s="56"/>
      <c r="D604" s="56"/>
      <c r="E604" s="56"/>
      <c r="F604" s="56"/>
      <c r="G604" s="57"/>
      <c r="H604" s="57"/>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row>
    <row r="605" spans="1:49" ht="15.75" customHeight="1" x14ac:dyDescent="0.25">
      <c r="A605" s="56"/>
      <c r="B605" s="56"/>
      <c r="C605" s="56"/>
      <c r="D605" s="56"/>
      <c r="E605" s="56"/>
      <c r="F605" s="56"/>
      <c r="G605" s="57"/>
      <c r="H605" s="57"/>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row>
    <row r="606" spans="1:49" ht="15.75" customHeight="1" x14ac:dyDescent="0.25">
      <c r="A606" s="56"/>
      <c r="B606" s="56"/>
      <c r="C606" s="56"/>
      <c r="D606" s="56"/>
      <c r="E606" s="56"/>
      <c r="F606" s="56"/>
      <c r="G606" s="57"/>
      <c r="H606" s="57"/>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row>
    <row r="607" spans="1:49" ht="15.75" customHeight="1" x14ac:dyDescent="0.25">
      <c r="A607" s="56"/>
      <c r="B607" s="56"/>
      <c r="C607" s="56"/>
      <c r="D607" s="56"/>
      <c r="E607" s="56"/>
      <c r="F607" s="56"/>
      <c r="G607" s="57"/>
      <c r="H607" s="57"/>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row>
    <row r="608" spans="1:49" ht="15.75" customHeight="1" x14ac:dyDescent="0.25">
      <c r="A608" s="56"/>
      <c r="B608" s="56"/>
      <c r="C608" s="56"/>
      <c r="D608" s="56"/>
      <c r="E608" s="56"/>
      <c r="F608" s="56"/>
      <c r="G608" s="57"/>
      <c r="H608" s="57"/>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row>
    <row r="609" spans="1:49" ht="15.75" customHeight="1" x14ac:dyDescent="0.25">
      <c r="A609" s="56"/>
      <c r="B609" s="56"/>
      <c r="C609" s="56"/>
      <c r="D609" s="56"/>
      <c r="E609" s="56"/>
      <c r="F609" s="56"/>
      <c r="G609" s="57"/>
      <c r="H609" s="57"/>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row>
    <row r="610" spans="1:49" ht="15.75" customHeight="1" x14ac:dyDescent="0.25">
      <c r="A610" s="56"/>
      <c r="B610" s="56"/>
      <c r="C610" s="56"/>
      <c r="D610" s="56"/>
      <c r="E610" s="56"/>
      <c r="F610" s="56"/>
      <c r="G610" s="57"/>
      <c r="H610" s="57"/>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row>
    <row r="611" spans="1:49" ht="15.75" customHeight="1" x14ac:dyDescent="0.25">
      <c r="A611" s="56"/>
      <c r="B611" s="56"/>
      <c r="C611" s="56"/>
      <c r="D611" s="56"/>
      <c r="E611" s="56"/>
      <c r="F611" s="56"/>
      <c r="G611" s="57"/>
      <c r="H611" s="57"/>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row>
    <row r="612" spans="1:49" ht="15.75" customHeight="1" x14ac:dyDescent="0.25">
      <c r="A612" s="56"/>
      <c r="B612" s="56"/>
      <c r="C612" s="56"/>
      <c r="D612" s="56"/>
      <c r="E612" s="56"/>
      <c r="F612" s="56"/>
      <c r="G612" s="57"/>
      <c r="H612" s="57"/>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row>
    <row r="613" spans="1:49" ht="15.75" customHeight="1" x14ac:dyDescent="0.25">
      <c r="A613" s="56"/>
      <c r="B613" s="56"/>
      <c r="C613" s="56"/>
      <c r="D613" s="56"/>
      <c r="E613" s="56"/>
      <c r="F613" s="56"/>
      <c r="G613" s="57"/>
      <c r="H613" s="57"/>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row>
    <row r="614" spans="1:49" ht="15.75" customHeight="1" x14ac:dyDescent="0.25">
      <c r="A614" s="56"/>
      <c r="B614" s="56"/>
      <c r="C614" s="56"/>
      <c r="D614" s="56"/>
      <c r="E614" s="56"/>
      <c r="F614" s="56"/>
      <c r="G614" s="57"/>
      <c r="H614" s="57"/>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row>
    <row r="615" spans="1:49" ht="15.75" customHeight="1" x14ac:dyDescent="0.25">
      <c r="A615" s="56"/>
      <c r="B615" s="56"/>
      <c r="C615" s="56"/>
      <c r="D615" s="56"/>
      <c r="E615" s="56"/>
      <c r="F615" s="56"/>
      <c r="G615" s="57"/>
      <c r="H615" s="57"/>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row>
    <row r="616" spans="1:49" ht="15.75" customHeight="1" x14ac:dyDescent="0.25">
      <c r="A616" s="56"/>
      <c r="B616" s="56"/>
      <c r="C616" s="56"/>
      <c r="D616" s="56"/>
      <c r="E616" s="56"/>
      <c r="F616" s="56"/>
      <c r="G616" s="57"/>
      <c r="H616" s="57"/>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row>
    <row r="617" spans="1:49" ht="15.75" customHeight="1" x14ac:dyDescent="0.25">
      <c r="A617" s="56"/>
      <c r="B617" s="56"/>
      <c r="C617" s="56"/>
      <c r="D617" s="56"/>
      <c r="E617" s="56"/>
      <c r="F617" s="56"/>
      <c r="G617" s="57"/>
      <c r="H617" s="57"/>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row>
    <row r="618" spans="1:49" ht="15.75" customHeight="1" x14ac:dyDescent="0.25">
      <c r="A618" s="56"/>
      <c r="B618" s="56"/>
      <c r="C618" s="56"/>
      <c r="D618" s="56"/>
      <c r="E618" s="56"/>
      <c r="F618" s="56"/>
      <c r="G618" s="57"/>
      <c r="H618" s="57"/>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row>
    <row r="619" spans="1:49" ht="15.75" customHeight="1" x14ac:dyDescent="0.25">
      <c r="A619" s="56"/>
      <c r="B619" s="56"/>
      <c r="C619" s="56"/>
      <c r="D619" s="56"/>
      <c r="E619" s="56"/>
      <c r="F619" s="56"/>
      <c r="G619" s="57"/>
      <c r="H619" s="57"/>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row>
    <row r="620" spans="1:49" ht="15.75" customHeight="1" x14ac:dyDescent="0.25">
      <c r="A620" s="56"/>
      <c r="B620" s="56"/>
      <c r="C620" s="56"/>
      <c r="D620" s="56"/>
      <c r="E620" s="56"/>
      <c r="F620" s="56"/>
      <c r="G620" s="57"/>
      <c r="H620" s="57"/>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row>
    <row r="621" spans="1:49" ht="15.75" customHeight="1" x14ac:dyDescent="0.25">
      <c r="A621" s="56"/>
      <c r="B621" s="56"/>
      <c r="C621" s="56"/>
      <c r="D621" s="56"/>
      <c r="E621" s="56"/>
      <c r="F621" s="56"/>
      <c r="G621" s="57"/>
      <c r="H621" s="57"/>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row>
    <row r="622" spans="1:49" ht="15.75" customHeight="1" x14ac:dyDescent="0.25">
      <c r="A622" s="56"/>
      <c r="B622" s="56"/>
      <c r="C622" s="56"/>
      <c r="D622" s="56"/>
      <c r="E622" s="56"/>
      <c r="F622" s="56"/>
      <c r="G622" s="57"/>
      <c r="H622" s="57"/>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row>
    <row r="623" spans="1:49" ht="15.75" customHeight="1" x14ac:dyDescent="0.25">
      <c r="A623" s="56"/>
      <c r="B623" s="56"/>
      <c r="C623" s="56"/>
      <c r="D623" s="56"/>
      <c r="E623" s="56"/>
      <c r="F623" s="56"/>
      <c r="G623" s="57"/>
      <c r="H623" s="57"/>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row>
    <row r="624" spans="1:49" ht="15.75" customHeight="1" x14ac:dyDescent="0.25">
      <c r="A624" s="56"/>
      <c r="B624" s="56"/>
      <c r="C624" s="56"/>
      <c r="D624" s="56"/>
      <c r="E624" s="56"/>
      <c r="F624" s="56"/>
      <c r="G624" s="57"/>
      <c r="H624" s="57"/>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row>
    <row r="625" spans="1:49" ht="15.75" customHeight="1" x14ac:dyDescent="0.25">
      <c r="A625" s="56"/>
      <c r="B625" s="56"/>
      <c r="C625" s="56"/>
      <c r="D625" s="56"/>
      <c r="E625" s="56"/>
      <c r="F625" s="56"/>
      <c r="G625" s="57"/>
      <c r="H625" s="57"/>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row>
    <row r="626" spans="1:49" ht="15.75" customHeight="1" x14ac:dyDescent="0.25">
      <c r="A626" s="56"/>
      <c r="B626" s="56"/>
      <c r="C626" s="56"/>
      <c r="D626" s="56"/>
      <c r="E626" s="56"/>
      <c r="F626" s="56"/>
      <c r="G626" s="57"/>
      <c r="H626" s="57"/>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row>
    <row r="627" spans="1:49" ht="15.75" customHeight="1" x14ac:dyDescent="0.25">
      <c r="A627" s="56"/>
      <c r="B627" s="56"/>
      <c r="C627" s="56"/>
      <c r="D627" s="56"/>
      <c r="E627" s="56"/>
      <c r="F627" s="56"/>
      <c r="G627" s="57"/>
      <c r="H627" s="57"/>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row>
    <row r="628" spans="1:49" ht="15.75" customHeight="1" x14ac:dyDescent="0.25">
      <c r="A628" s="56"/>
      <c r="B628" s="56"/>
      <c r="C628" s="56"/>
      <c r="D628" s="56"/>
      <c r="E628" s="56"/>
      <c r="F628" s="56"/>
      <c r="G628" s="57"/>
      <c r="H628" s="57"/>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row>
    <row r="629" spans="1:49" ht="15.75" customHeight="1" x14ac:dyDescent="0.25">
      <c r="A629" s="56"/>
      <c r="B629" s="56"/>
      <c r="C629" s="56"/>
      <c r="D629" s="56"/>
      <c r="E629" s="56"/>
      <c r="F629" s="56"/>
      <c r="G629" s="57"/>
      <c r="H629" s="57"/>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row>
    <row r="630" spans="1:49" ht="15.75" customHeight="1" x14ac:dyDescent="0.25">
      <c r="A630" s="56"/>
      <c r="B630" s="56"/>
      <c r="C630" s="56"/>
      <c r="D630" s="56"/>
      <c r="E630" s="56"/>
      <c r="F630" s="56"/>
      <c r="G630" s="57"/>
      <c r="H630" s="57"/>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row>
    <row r="631" spans="1:49" ht="15.75" customHeight="1" x14ac:dyDescent="0.25">
      <c r="A631" s="56"/>
      <c r="B631" s="56"/>
      <c r="C631" s="56"/>
      <c r="D631" s="56"/>
      <c r="E631" s="56"/>
      <c r="F631" s="56"/>
      <c r="G631" s="57"/>
      <c r="H631" s="57"/>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row>
    <row r="632" spans="1:49" ht="15.75" customHeight="1" x14ac:dyDescent="0.25">
      <c r="A632" s="56"/>
      <c r="B632" s="56"/>
      <c r="C632" s="56"/>
      <c r="D632" s="56"/>
      <c r="E632" s="56"/>
      <c r="F632" s="56"/>
      <c r="G632" s="57"/>
      <c r="H632" s="57"/>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row>
    <row r="633" spans="1:49" ht="15.75" customHeight="1" x14ac:dyDescent="0.25">
      <c r="A633" s="56"/>
      <c r="B633" s="56"/>
      <c r="C633" s="56"/>
      <c r="D633" s="56"/>
      <c r="E633" s="56"/>
      <c r="F633" s="56"/>
      <c r="G633" s="57"/>
      <c r="H633" s="57"/>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row>
    <row r="634" spans="1:49" ht="15.75" customHeight="1" x14ac:dyDescent="0.25">
      <c r="A634" s="56"/>
      <c r="B634" s="56"/>
      <c r="C634" s="56"/>
      <c r="D634" s="56"/>
      <c r="E634" s="56"/>
      <c r="F634" s="56"/>
      <c r="G634" s="57"/>
      <c r="H634" s="57"/>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row>
    <row r="635" spans="1:49" ht="15.75" customHeight="1" x14ac:dyDescent="0.25">
      <c r="A635" s="56"/>
      <c r="B635" s="56"/>
      <c r="C635" s="56"/>
      <c r="D635" s="56"/>
      <c r="E635" s="56"/>
      <c r="F635" s="56"/>
      <c r="G635" s="57"/>
      <c r="H635" s="57"/>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row>
    <row r="636" spans="1:49" ht="15.75" customHeight="1" x14ac:dyDescent="0.25">
      <c r="A636" s="56"/>
      <c r="B636" s="56"/>
      <c r="C636" s="56"/>
      <c r="D636" s="56"/>
      <c r="E636" s="56"/>
      <c r="F636" s="56"/>
      <c r="G636" s="57"/>
      <c r="H636" s="57"/>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row>
    <row r="637" spans="1:49" ht="15.75" customHeight="1" x14ac:dyDescent="0.25">
      <c r="A637" s="56"/>
      <c r="B637" s="56"/>
      <c r="C637" s="56"/>
      <c r="D637" s="56"/>
      <c r="E637" s="56"/>
      <c r="F637" s="56"/>
      <c r="G637" s="57"/>
      <c r="H637" s="57"/>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row>
    <row r="638" spans="1:49" ht="15.75" customHeight="1" x14ac:dyDescent="0.25">
      <c r="A638" s="56"/>
      <c r="B638" s="56"/>
      <c r="C638" s="56"/>
      <c r="D638" s="56"/>
      <c r="E638" s="56"/>
      <c r="F638" s="56"/>
      <c r="G638" s="57"/>
      <c r="H638" s="57"/>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row>
    <row r="639" spans="1:49" ht="15.75" customHeight="1" x14ac:dyDescent="0.25">
      <c r="A639" s="56"/>
      <c r="B639" s="56"/>
      <c r="C639" s="56"/>
      <c r="D639" s="56"/>
      <c r="E639" s="56"/>
      <c r="F639" s="56"/>
      <c r="G639" s="57"/>
      <c r="H639" s="57"/>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row>
    <row r="640" spans="1:49" ht="15.75" customHeight="1" x14ac:dyDescent="0.25">
      <c r="A640" s="56"/>
      <c r="B640" s="56"/>
      <c r="C640" s="56"/>
      <c r="D640" s="56"/>
      <c r="E640" s="56"/>
      <c r="F640" s="56"/>
      <c r="G640" s="57"/>
      <c r="H640" s="57"/>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row>
    <row r="641" spans="1:49" ht="15.75" customHeight="1" x14ac:dyDescent="0.25">
      <c r="A641" s="56"/>
      <c r="B641" s="56"/>
      <c r="C641" s="56"/>
      <c r="D641" s="56"/>
      <c r="E641" s="56"/>
      <c r="F641" s="56"/>
      <c r="G641" s="57"/>
      <c r="H641" s="57"/>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row>
    <row r="642" spans="1:49" ht="15.75" customHeight="1" x14ac:dyDescent="0.25">
      <c r="A642" s="56"/>
      <c r="B642" s="56"/>
      <c r="C642" s="56"/>
      <c r="D642" s="56"/>
      <c r="E642" s="56"/>
      <c r="F642" s="56"/>
      <c r="G642" s="57"/>
      <c r="H642" s="57"/>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row>
    <row r="643" spans="1:49" ht="15.75" customHeight="1" x14ac:dyDescent="0.25">
      <c r="A643" s="56"/>
      <c r="B643" s="56"/>
      <c r="C643" s="56"/>
      <c r="D643" s="56"/>
      <c r="E643" s="56"/>
      <c r="F643" s="56"/>
      <c r="G643" s="57"/>
      <c r="H643" s="57"/>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row>
    <row r="644" spans="1:49" ht="15.75" customHeight="1" x14ac:dyDescent="0.25">
      <c r="A644" s="56"/>
      <c r="B644" s="56"/>
      <c r="C644" s="56"/>
      <c r="D644" s="56"/>
      <c r="E644" s="56"/>
      <c r="F644" s="56"/>
      <c r="G644" s="57"/>
      <c r="H644" s="57"/>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row>
    <row r="645" spans="1:49" ht="15.75" customHeight="1" x14ac:dyDescent="0.25">
      <c r="A645" s="56"/>
      <c r="B645" s="56"/>
      <c r="C645" s="56"/>
      <c r="D645" s="56"/>
      <c r="E645" s="56"/>
      <c r="F645" s="56"/>
      <c r="G645" s="57"/>
      <c r="H645" s="57"/>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row>
    <row r="646" spans="1:49" ht="15.75" customHeight="1" x14ac:dyDescent="0.25">
      <c r="A646" s="56"/>
      <c r="B646" s="56"/>
      <c r="C646" s="56"/>
      <c r="D646" s="56"/>
      <c r="E646" s="56"/>
      <c r="F646" s="56"/>
      <c r="G646" s="57"/>
      <c r="H646" s="57"/>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row>
    <row r="647" spans="1:49" ht="15.75" customHeight="1" x14ac:dyDescent="0.25">
      <c r="A647" s="56"/>
      <c r="B647" s="56"/>
      <c r="C647" s="56"/>
      <c r="D647" s="56"/>
      <c r="E647" s="56"/>
      <c r="F647" s="56"/>
      <c r="G647" s="57"/>
      <c r="H647" s="57"/>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row>
    <row r="648" spans="1:49" ht="15.75" customHeight="1" x14ac:dyDescent="0.25">
      <c r="A648" s="56"/>
      <c r="B648" s="56"/>
      <c r="C648" s="56"/>
      <c r="D648" s="56"/>
      <c r="E648" s="56"/>
      <c r="F648" s="56"/>
      <c r="G648" s="57"/>
      <c r="H648" s="57"/>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row>
    <row r="649" spans="1:49" ht="15.75" customHeight="1" x14ac:dyDescent="0.25">
      <c r="A649" s="56"/>
      <c r="B649" s="56"/>
      <c r="C649" s="56"/>
      <c r="D649" s="56"/>
      <c r="E649" s="56"/>
      <c r="F649" s="56"/>
      <c r="G649" s="57"/>
      <c r="H649" s="57"/>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row>
    <row r="650" spans="1:49" ht="15.75" customHeight="1" x14ac:dyDescent="0.25">
      <c r="A650" s="56"/>
      <c r="B650" s="56"/>
      <c r="C650" s="56"/>
      <c r="D650" s="56"/>
      <c r="E650" s="56"/>
      <c r="F650" s="56"/>
      <c r="G650" s="57"/>
      <c r="H650" s="57"/>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row>
    <row r="651" spans="1:49" ht="15.75" customHeight="1" x14ac:dyDescent="0.25">
      <c r="A651" s="56"/>
      <c r="B651" s="56"/>
      <c r="C651" s="56"/>
      <c r="D651" s="56"/>
      <c r="E651" s="56"/>
      <c r="F651" s="56"/>
      <c r="G651" s="57"/>
      <c r="H651" s="57"/>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row>
    <row r="652" spans="1:49" ht="15.75" customHeight="1" x14ac:dyDescent="0.25">
      <c r="A652" s="56"/>
      <c r="B652" s="56"/>
      <c r="C652" s="56"/>
      <c r="D652" s="56"/>
      <c r="E652" s="56"/>
      <c r="F652" s="56"/>
      <c r="G652" s="57"/>
      <c r="H652" s="57"/>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row>
    <row r="653" spans="1:49" ht="15.75" customHeight="1" x14ac:dyDescent="0.25">
      <c r="A653" s="56"/>
      <c r="B653" s="56"/>
      <c r="C653" s="56"/>
      <c r="D653" s="56"/>
      <c r="E653" s="56"/>
      <c r="F653" s="56"/>
      <c r="G653" s="57"/>
      <c r="H653" s="57"/>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row>
    <row r="654" spans="1:49" ht="15.75" customHeight="1" x14ac:dyDescent="0.25">
      <c r="A654" s="56"/>
      <c r="B654" s="56"/>
      <c r="C654" s="56"/>
      <c r="D654" s="56"/>
      <c r="E654" s="56"/>
      <c r="F654" s="56"/>
      <c r="G654" s="57"/>
      <c r="H654" s="57"/>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row>
    <row r="655" spans="1:49" ht="15.75" customHeight="1" x14ac:dyDescent="0.25">
      <c r="A655" s="56"/>
      <c r="B655" s="56"/>
      <c r="C655" s="56"/>
      <c r="D655" s="56"/>
      <c r="E655" s="56"/>
      <c r="F655" s="56"/>
      <c r="G655" s="57"/>
      <c r="H655" s="57"/>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row>
    <row r="656" spans="1:49" ht="15.75" customHeight="1" x14ac:dyDescent="0.25">
      <c r="A656" s="56"/>
      <c r="B656" s="56"/>
      <c r="C656" s="56"/>
      <c r="D656" s="56"/>
      <c r="E656" s="56"/>
      <c r="F656" s="56"/>
      <c r="G656" s="57"/>
      <c r="H656" s="57"/>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row>
    <row r="657" spans="1:49" ht="15.75" customHeight="1" x14ac:dyDescent="0.25">
      <c r="A657" s="56"/>
      <c r="B657" s="56"/>
      <c r="C657" s="56"/>
      <c r="D657" s="56"/>
      <c r="E657" s="56"/>
      <c r="F657" s="56"/>
      <c r="G657" s="57"/>
      <c r="H657" s="57"/>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row>
    <row r="658" spans="1:49" ht="15.75" customHeight="1" x14ac:dyDescent="0.25">
      <c r="A658" s="56"/>
      <c r="B658" s="56"/>
      <c r="C658" s="56"/>
      <c r="D658" s="56"/>
      <c r="E658" s="56"/>
      <c r="F658" s="56"/>
      <c r="G658" s="57"/>
      <c r="H658" s="57"/>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row>
    <row r="659" spans="1:49" ht="15.75" customHeight="1" x14ac:dyDescent="0.25">
      <c r="A659" s="56"/>
      <c r="B659" s="56"/>
      <c r="C659" s="56"/>
      <c r="D659" s="56"/>
      <c r="E659" s="56"/>
      <c r="F659" s="56"/>
      <c r="G659" s="57"/>
      <c r="H659" s="57"/>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row>
    <row r="660" spans="1:49" ht="15.75" customHeight="1" x14ac:dyDescent="0.25">
      <c r="A660" s="56"/>
      <c r="B660" s="56"/>
      <c r="C660" s="56"/>
      <c r="D660" s="56"/>
      <c r="E660" s="56"/>
      <c r="F660" s="56"/>
      <c r="G660" s="57"/>
      <c r="H660" s="57"/>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row>
    <row r="661" spans="1:49" ht="15.75" customHeight="1" x14ac:dyDescent="0.25">
      <c r="A661" s="56"/>
      <c r="B661" s="56"/>
      <c r="C661" s="56"/>
      <c r="D661" s="56"/>
      <c r="E661" s="56"/>
      <c r="F661" s="56"/>
      <c r="G661" s="57"/>
      <c r="H661" s="57"/>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row>
    <row r="662" spans="1:49" ht="15.75" customHeight="1" x14ac:dyDescent="0.25">
      <c r="A662" s="56"/>
      <c r="B662" s="56"/>
      <c r="C662" s="56"/>
      <c r="D662" s="56"/>
      <c r="E662" s="56"/>
      <c r="F662" s="56"/>
      <c r="G662" s="57"/>
      <c r="H662" s="57"/>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row>
    <row r="663" spans="1:49" ht="15.75" customHeight="1" x14ac:dyDescent="0.25">
      <c r="A663" s="56"/>
      <c r="B663" s="56"/>
      <c r="C663" s="56"/>
      <c r="D663" s="56"/>
      <c r="E663" s="56"/>
      <c r="F663" s="56"/>
      <c r="G663" s="57"/>
      <c r="H663" s="57"/>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row>
    <row r="664" spans="1:49" ht="15.75" customHeight="1" x14ac:dyDescent="0.25">
      <c r="A664" s="56"/>
      <c r="B664" s="56"/>
      <c r="C664" s="56"/>
      <c r="D664" s="56"/>
      <c r="E664" s="56"/>
      <c r="F664" s="56"/>
      <c r="G664" s="57"/>
      <c r="H664" s="57"/>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row>
    <row r="665" spans="1:49" ht="15.75" customHeight="1" x14ac:dyDescent="0.25">
      <c r="A665" s="56"/>
      <c r="B665" s="56"/>
      <c r="C665" s="56"/>
      <c r="D665" s="56"/>
      <c r="E665" s="56"/>
      <c r="F665" s="56"/>
      <c r="G665" s="57"/>
      <c r="H665" s="57"/>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row>
    <row r="666" spans="1:49" ht="15.75" customHeight="1" x14ac:dyDescent="0.25">
      <c r="A666" s="56"/>
      <c r="B666" s="56"/>
      <c r="C666" s="56"/>
      <c r="D666" s="56"/>
      <c r="E666" s="56"/>
      <c r="F666" s="56"/>
      <c r="G666" s="57"/>
      <c r="H666" s="57"/>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row>
    <row r="667" spans="1:49" ht="15.75" customHeight="1" x14ac:dyDescent="0.25">
      <c r="A667" s="56"/>
      <c r="B667" s="56"/>
      <c r="C667" s="56"/>
      <c r="D667" s="56"/>
      <c r="E667" s="56"/>
      <c r="F667" s="56"/>
      <c r="G667" s="57"/>
      <c r="H667" s="57"/>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row>
    <row r="668" spans="1:49" ht="15.75" customHeight="1" x14ac:dyDescent="0.25">
      <c r="A668" s="56"/>
      <c r="B668" s="56"/>
      <c r="C668" s="56"/>
      <c r="D668" s="56"/>
      <c r="E668" s="56"/>
      <c r="F668" s="56"/>
      <c r="G668" s="57"/>
      <c r="H668" s="57"/>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row>
    <row r="669" spans="1:49" ht="15.75" customHeight="1" x14ac:dyDescent="0.25">
      <c r="A669" s="56"/>
      <c r="B669" s="56"/>
      <c r="C669" s="56"/>
      <c r="D669" s="56"/>
      <c r="E669" s="56"/>
      <c r="F669" s="56"/>
      <c r="G669" s="57"/>
      <c r="H669" s="57"/>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row>
    <row r="670" spans="1:49" ht="15.75" customHeight="1" x14ac:dyDescent="0.25">
      <c r="A670" s="56"/>
      <c r="B670" s="56"/>
      <c r="C670" s="56"/>
      <c r="D670" s="56"/>
      <c r="E670" s="56"/>
      <c r="F670" s="56"/>
      <c r="G670" s="57"/>
      <c r="H670" s="57"/>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row>
    <row r="671" spans="1:49" ht="15.75" customHeight="1" x14ac:dyDescent="0.25">
      <c r="A671" s="56"/>
      <c r="B671" s="56"/>
      <c r="C671" s="56"/>
      <c r="D671" s="56"/>
      <c r="E671" s="56"/>
      <c r="F671" s="56"/>
      <c r="G671" s="57"/>
      <c r="H671" s="57"/>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row>
    <row r="672" spans="1:49" ht="15.75" customHeight="1" x14ac:dyDescent="0.25">
      <c r="A672" s="56"/>
      <c r="B672" s="56"/>
      <c r="C672" s="56"/>
      <c r="D672" s="56"/>
      <c r="E672" s="56"/>
      <c r="F672" s="56"/>
      <c r="G672" s="57"/>
      <c r="H672" s="57"/>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row>
    <row r="673" spans="1:49" ht="15.75" customHeight="1" x14ac:dyDescent="0.25">
      <c r="A673" s="56"/>
      <c r="B673" s="56"/>
      <c r="C673" s="56"/>
      <c r="D673" s="56"/>
      <c r="E673" s="56"/>
      <c r="F673" s="56"/>
      <c r="G673" s="57"/>
      <c r="H673" s="57"/>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row>
    <row r="674" spans="1:49" ht="15.75" customHeight="1" x14ac:dyDescent="0.25">
      <c r="A674" s="56"/>
      <c r="B674" s="56"/>
      <c r="C674" s="56"/>
      <c r="D674" s="56"/>
      <c r="E674" s="56"/>
      <c r="F674" s="56"/>
      <c r="G674" s="57"/>
      <c r="H674" s="57"/>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row>
    <row r="675" spans="1:49" ht="15.75" customHeight="1" x14ac:dyDescent="0.25">
      <c r="A675" s="56"/>
      <c r="B675" s="56"/>
      <c r="C675" s="56"/>
      <c r="D675" s="56"/>
      <c r="E675" s="56"/>
      <c r="F675" s="56"/>
      <c r="G675" s="57"/>
      <c r="H675" s="57"/>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row>
    <row r="676" spans="1:49" ht="15.75" customHeight="1" x14ac:dyDescent="0.25">
      <c r="A676" s="56"/>
      <c r="B676" s="56"/>
      <c r="C676" s="56"/>
      <c r="D676" s="56"/>
      <c r="E676" s="56"/>
      <c r="F676" s="56"/>
      <c r="G676" s="57"/>
      <c r="H676" s="57"/>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row>
    <row r="677" spans="1:49" ht="15.75" customHeight="1" x14ac:dyDescent="0.25">
      <c r="A677" s="56"/>
      <c r="B677" s="56"/>
      <c r="C677" s="56"/>
      <c r="D677" s="56"/>
      <c r="E677" s="56"/>
      <c r="F677" s="56"/>
      <c r="G677" s="57"/>
      <c r="H677" s="57"/>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row>
    <row r="678" spans="1:49" ht="15.75" customHeight="1" x14ac:dyDescent="0.25">
      <c r="A678" s="56"/>
      <c r="B678" s="56"/>
      <c r="C678" s="56"/>
      <c r="D678" s="56"/>
      <c r="E678" s="56"/>
      <c r="F678" s="56"/>
      <c r="G678" s="57"/>
      <c r="H678" s="57"/>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row>
    <row r="679" spans="1:49" ht="15.75" customHeight="1" x14ac:dyDescent="0.25">
      <c r="A679" s="56"/>
      <c r="B679" s="56"/>
      <c r="C679" s="56"/>
      <c r="D679" s="56"/>
      <c r="E679" s="56"/>
      <c r="F679" s="56"/>
      <c r="G679" s="57"/>
      <c r="H679" s="57"/>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row>
    <row r="680" spans="1:49" ht="15.75" customHeight="1" x14ac:dyDescent="0.25">
      <c r="A680" s="56"/>
      <c r="B680" s="56"/>
      <c r="C680" s="56"/>
      <c r="D680" s="56"/>
      <c r="E680" s="56"/>
      <c r="F680" s="56"/>
      <c r="G680" s="57"/>
      <c r="H680" s="57"/>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row>
    <row r="681" spans="1:49" ht="15.75" customHeight="1" x14ac:dyDescent="0.25">
      <c r="A681" s="56"/>
      <c r="B681" s="56"/>
      <c r="C681" s="56"/>
      <c r="D681" s="56"/>
      <c r="E681" s="56"/>
      <c r="F681" s="56"/>
      <c r="G681" s="57"/>
      <c r="H681" s="57"/>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row>
    <row r="682" spans="1:49" ht="15.75" customHeight="1" x14ac:dyDescent="0.25">
      <c r="A682" s="56"/>
      <c r="B682" s="56"/>
      <c r="C682" s="56"/>
      <c r="D682" s="56"/>
      <c r="E682" s="56"/>
      <c r="F682" s="56"/>
      <c r="G682" s="57"/>
      <c r="H682" s="57"/>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row>
    <row r="683" spans="1:49" ht="15.75" customHeight="1" x14ac:dyDescent="0.25">
      <c r="A683" s="56"/>
      <c r="B683" s="56"/>
      <c r="C683" s="56"/>
      <c r="D683" s="56"/>
      <c r="E683" s="56"/>
      <c r="F683" s="56"/>
      <c r="G683" s="57"/>
      <c r="H683" s="57"/>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row>
    <row r="684" spans="1:49" ht="15.75" customHeight="1" x14ac:dyDescent="0.25">
      <c r="A684" s="56"/>
      <c r="B684" s="56"/>
      <c r="C684" s="56"/>
      <c r="D684" s="56"/>
      <c r="E684" s="56"/>
      <c r="F684" s="56"/>
      <c r="G684" s="57"/>
      <c r="H684" s="57"/>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row>
    <row r="685" spans="1:49" ht="15.75" customHeight="1" x14ac:dyDescent="0.25">
      <c r="A685" s="56"/>
      <c r="B685" s="56"/>
      <c r="C685" s="56"/>
      <c r="D685" s="56"/>
      <c r="E685" s="56"/>
      <c r="F685" s="56"/>
      <c r="G685" s="57"/>
      <c r="H685" s="57"/>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row>
    <row r="686" spans="1:49" ht="15.75" customHeight="1" x14ac:dyDescent="0.25">
      <c r="A686" s="56"/>
      <c r="B686" s="56"/>
      <c r="C686" s="56"/>
      <c r="D686" s="56"/>
      <c r="E686" s="56"/>
      <c r="F686" s="56"/>
      <c r="G686" s="57"/>
      <c r="H686" s="57"/>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row>
    <row r="687" spans="1:49" ht="15.75" customHeight="1" x14ac:dyDescent="0.25">
      <c r="A687" s="56"/>
      <c r="B687" s="56"/>
      <c r="C687" s="56"/>
      <c r="D687" s="56"/>
      <c r="E687" s="56"/>
      <c r="F687" s="56"/>
      <c r="G687" s="57"/>
      <c r="H687" s="57"/>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row>
    <row r="688" spans="1:49" ht="15.75" customHeight="1" x14ac:dyDescent="0.25">
      <c r="A688" s="56"/>
      <c r="B688" s="56"/>
      <c r="C688" s="56"/>
      <c r="D688" s="56"/>
      <c r="E688" s="56"/>
      <c r="F688" s="56"/>
      <c r="G688" s="57"/>
      <c r="H688" s="57"/>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row>
    <row r="689" spans="1:49" ht="15.75" customHeight="1" x14ac:dyDescent="0.25">
      <c r="A689" s="56"/>
      <c r="B689" s="56"/>
      <c r="C689" s="56"/>
      <c r="D689" s="56"/>
      <c r="E689" s="56"/>
      <c r="F689" s="56"/>
      <c r="G689" s="57"/>
      <c r="H689" s="57"/>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row>
    <row r="690" spans="1:49" ht="15.75" customHeight="1" x14ac:dyDescent="0.25">
      <c r="A690" s="56"/>
      <c r="B690" s="56"/>
      <c r="C690" s="56"/>
      <c r="D690" s="56"/>
      <c r="E690" s="56"/>
      <c r="F690" s="56"/>
      <c r="G690" s="57"/>
      <c r="H690" s="57"/>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row>
    <row r="691" spans="1:49" ht="15.75" customHeight="1" x14ac:dyDescent="0.25">
      <c r="A691" s="56"/>
      <c r="B691" s="56"/>
      <c r="C691" s="56"/>
      <c r="D691" s="56"/>
      <c r="E691" s="56"/>
      <c r="F691" s="56"/>
      <c r="G691" s="57"/>
      <c r="H691" s="57"/>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row>
    <row r="692" spans="1:49" ht="15.75" customHeight="1" x14ac:dyDescent="0.25">
      <c r="A692" s="56"/>
      <c r="B692" s="56"/>
      <c r="C692" s="56"/>
      <c r="D692" s="56"/>
      <c r="E692" s="56"/>
      <c r="F692" s="56"/>
      <c r="G692" s="57"/>
      <c r="H692" s="57"/>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row>
    <row r="693" spans="1:49" ht="15.75" customHeight="1" x14ac:dyDescent="0.25">
      <c r="A693" s="56"/>
      <c r="B693" s="56"/>
      <c r="C693" s="56"/>
      <c r="D693" s="56"/>
      <c r="E693" s="56"/>
      <c r="F693" s="56"/>
      <c r="G693" s="57"/>
      <c r="H693" s="57"/>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row>
    <row r="694" spans="1:49" ht="15.75" customHeight="1" x14ac:dyDescent="0.25">
      <c r="A694" s="56"/>
      <c r="B694" s="56"/>
      <c r="C694" s="56"/>
      <c r="D694" s="56"/>
      <c r="E694" s="56"/>
      <c r="F694" s="56"/>
      <c r="G694" s="57"/>
      <c r="H694" s="57"/>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row>
    <row r="695" spans="1:49" ht="15.75" customHeight="1" x14ac:dyDescent="0.25">
      <c r="A695" s="56"/>
      <c r="B695" s="56"/>
      <c r="C695" s="56"/>
      <c r="D695" s="56"/>
      <c r="E695" s="56"/>
      <c r="F695" s="56"/>
      <c r="G695" s="57"/>
      <c r="H695" s="57"/>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row>
    <row r="696" spans="1:49" ht="15.75" customHeight="1" x14ac:dyDescent="0.25">
      <c r="A696" s="56"/>
      <c r="B696" s="56"/>
      <c r="C696" s="56"/>
      <c r="D696" s="56"/>
      <c r="E696" s="56"/>
      <c r="F696" s="56"/>
      <c r="G696" s="57"/>
      <c r="H696" s="57"/>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row>
    <row r="697" spans="1:49" ht="15.75" customHeight="1" x14ac:dyDescent="0.25">
      <c r="A697" s="56"/>
      <c r="B697" s="56"/>
      <c r="C697" s="56"/>
      <c r="D697" s="56"/>
      <c r="E697" s="56"/>
      <c r="F697" s="56"/>
      <c r="G697" s="57"/>
      <c r="H697" s="57"/>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row>
    <row r="698" spans="1:49" ht="15.75" customHeight="1" x14ac:dyDescent="0.25">
      <c r="A698" s="56"/>
      <c r="B698" s="56"/>
      <c r="C698" s="56"/>
      <c r="D698" s="56"/>
      <c r="E698" s="56"/>
      <c r="F698" s="56"/>
      <c r="G698" s="57"/>
      <c r="H698" s="57"/>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row>
    <row r="699" spans="1:49" ht="15.75" customHeight="1" x14ac:dyDescent="0.25">
      <c r="A699" s="56"/>
      <c r="B699" s="56"/>
      <c r="C699" s="56"/>
      <c r="D699" s="56"/>
      <c r="E699" s="56"/>
      <c r="F699" s="56"/>
      <c r="G699" s="57"/>
      <c r="H699" s="57"/>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row>
    <row r="700" spans="1:49" ht="15.75" customHeight="1" x14ac:dyDescent="0.25">
      <c r="A700" s="56"/>
      <c r="B700" s="56"/>
      <c r="C700" s="56"/>
      <c r="D700" s="56"/>
      <c r="E700" s="56"/>
      <c r="F700" s="56"/>
      <c r="G700" s="57"/>
      <c r="H700" s="57"/>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row>
    <row r="701" spans="1:49" ht="15.75" customHeight="1" x14ac:dyDescent="0.25">
      <c r="A701" s="56"/>
      <c r="B701" s="56"/>
      <c r="C701" s="56"/>
      <c r="D701" s="56"/>
      <c r="E701" s="56"/>
      <c r="F701" s="56"/>
      <c r="G701" s="57"/>
      <c r="H701" s="57"/>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row>
    <row r="702" spans="1:49" ht="15.75" customHeight="1" x14ac:dyDescent="0.25">
      <c r="A702" s="56"/>
      <c r="B702" s="56"/>
      <c r="C702" s="56"/>
      <c r="D702" s="56"/>
      <c r="E702" s="56"/>
      <c r="F702" s="56"/>
      <c r="G702" s="57"/>
      <c r="H702" s="57"/>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row>
    <row r="703" spans="1:49" ht="15.75" customHeight="1" x14ac:dyDescent="0.25">
      <c r="A703" s="56"/>
      <c r="B703" s="56"/>
      <c r="C703" s="56"/>
      <c r="D703" s="56"/>
      <c r="E703" s="56"/>
      <c r="F703" s="56"/>
      <c r="G703" s="57"/>
      <c r="H703" s="57"/>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row>
    <row r="704" spans="1:49" ht="15.75" customHeight="1" x14ac:dyDescent="0.25">
      <c r="A704" s="56"/>
      <c r="B704" s="56"/>
      <c r="C704" s="56"/>
      <c r="D704" s="56"/>
      <c r="E704" s="56"/>
      <c r="F704" s="56"/>
      <c r="G704" s="57"/>
      <c r="H704" s="57"/>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row>
    <row r="705" spans="1:49" ht="15.75" customHeight="1" x14ac:dyDescent="0.25">
      <c r="A705" s="56"/>
      <c r="B705" s="56"/>
      <c r="C705" s="56"/>
      <c r="D705" s="56"/>
      <c r="E705" s="56"/>
      <c r="F705" s="56"/>
      <c r="G705" s="57"/>
      <c r="H705" s="57"/>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row>
    <row r="706" spans="1:49" ht="15.75" customHeight="1" x14ac:dyDescent="0.25">
      <c r="A706" s="56"/>
      <c r="B706" s="56"/>
      <c r="C706" s="56"/>
      <c r="D706" s="56"/>
      <c r="E706" s="56"/>
      <c r="F706" s="56"/>
      <c r="G706" s="57"/>
      <c r="H706" s="57"/>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row>
    <row r="707" spans="1:49" ht="15.75" customHeight="1" x14ac:dyDescent="0.25">
      <c r="A707" s="56"/>
      <c r="B707" s="56"/>
      <c r="C707" s="56"/>
      <c r="D707" s="56"/>
      <c r="E707" s="56"/>
      <c r="F707" s="56"/>
      <c r="G707" s="57"/>
      <c r="H707" s="57"/>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row>
    <row r="708" spans="1:49" ht="15.75" customHeight="1" x14ac:dyDescent="0.25">
      <c r="A708" s="56"/>
      <c r="B708" s="56"/>
      <c r="C708" s="56"/>
      <c r="D708" s="56"/>
      <c r="E708" s="56"/>
      <c r="F708" s="56"/>
      <c r="G708" s="57"/>
      <c r="H708" s="57"/>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row>
    <row r="709" spans="1:49" ht="15.75" customHeight="1" x14ac:dyDescent="0.25">
      <c r="A709" s="56"/>
      <c r="B709" s="56"/>
      <c r="C709" s="56"/>
      <c r="D709" s="56"/>
      <c r="E709" s="56"/>
      <c r="F709" s="56"/>
      <c r="G709" s="57"/>
      <c r="H709" s="57"/>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row>
    <row r="710" spans="1:49" ht="15.75" customHeight="1" x14ac:dyDescent="0.25">
      <c r="A710" s="56"/>
      <c r="B710" s="56"/>
      <c r="C710" s="56"/>
      <c r="D710" s="56"/>
      <c r="E710" s="56"/>
      <c r="F710" s="56"/>
      <c r="G710" s="57"/>
      <c r="H710" s="57"/>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row>
    <row r="711" spans="1:49" ht="15.75" customHeight="1" x14ac:dyDescent="0.25">
      <c r="A711" s="56"/>
      <c r="B711" s="56"/>
      <c r="C711" s="56"/>
      <c r="D711" s="56"/>
      <c r="E711" s="56"/>
      <c r="F711" s="56"/>
      <c r="G711" s="57"/>
      <c r="H711" s="57"/>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row>
    <row r="712" spans="1:49" ht="15.75" customHeight="1" x14ac:dyDescent="0.25">
      <c r="A712" s="56"/>
      <c r="B712" s="56"/>
      <c r="C712" s="56"/>
      <c r="D712" s="56"/>
      <c r="E712" s="56"/>
      <c r="F712" s="56"/>
      <c r="G712" s="57"/>
      <c r="H712" s="57"/>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row>
    <row r="713" spans="1:49" ht="15.75" customHeight="1" x14ac:dyDescent="0.25">
      <c r="A713" s="56"/>
      <c r="B713" s="56"/>
      <c r="C713" s="56"/>
      <c r="D713" s="56"/>
      <c r="E713" s="56"/>
      <c r="F713" s="56"/>
      <c r="G713" s="57"/>
      <c r="H713" s="57"/>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row>
    <row r="714" spans="1:49" ht="15.75" customHeight="1" x14ac:dyDescent="0.25">
      <c r="A714" s="56"/>
      <c r="B714" s="56"/>
      <c r="C714" s="56"/>
      <c r="D714" s="56"/>
      <c r="E714" s="56"/>
      <c r="F714" s="56"/>
      <c r="G714" s="57"/>
      <c r="H714" s="57"/>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row>
    <row r="715" spans="1:49" ht="15.75" customHeight="1" x14ac:dyDescent="0.25">
      <c r="A715" s="56"/>
      <c r="B715" s="56"/>
      <c r="C715" s="56"/>
      <c r="D715" s="56"/>
      <c r="E715" s="56"/>
      <c r="F715" s="56"/>
      <c r="G715" s="57"/>
      <c r="H715" s="57"/>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row>
    <row r="716" spans="1:49" ht="15.75" customHeight="1" x14ac:dyDescent="0.25">
      <c r="A716" s="56"/>
      <c r="B716" s="56"/>
      <c r="C716" s="56"/>
      <c r="D716" s="56"/>
      <c r="E716" s="56"/>
      <c r="F716" s="56"/>
      <c r="G716" s="57"/>
      <c r="H716" s="57"/>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row>
    <row r="717" spans="1:49" ht="15.75" customHeight="1" x14ac:dyDescent="0.25">
      <c r="A717" s="56"/>
      <c r="B717" s="56"/>
      <c r="C717" s="56"/>
      <c r="D717" s="56"/>
      <c r="E717" s="56"/>
      <c r="F717" s="56"/>
      <c r="G717" s="57"/>
      <c r="H717" s="57"/>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row>
    <row r="718" spans="1:49" ht="15.75" customHeight="1" x14ac:dyDescent="0.25">
      <c r="A718" s="56"/>
      <c r="B718" s="56"/>
      <c r="C718" s="56"/>
      <c r="D718" s="56"/>
      <c r="E718" s="56"/>
      <c r="F718" s="56"/>
      <c r="G718" s="57"/>
      <c r="H718" s="57"/>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row>
    <row r="719" spans="1:49" ht="15.75" customHeight="1" x14ac:dyDescent="0.25">
      <c r="A719" s="56"/>
      <c r="B719" s="56"/>
      <c r="C719" s="56"/>
      <c r="D719" s="56"/>
      <c r="E719" s="56"/>
      <c r="F719" s="56"/>
      <c r="G719" s="57"/>
      <c r="H719" s="57"/>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row>
    <row r="720" spans="1:49" ht="15.75" customHeight="1" x14ac:dyDescent="0.25">
      <c r="A720" s="56"/>
      <c r="B720" s="56"/>
      <c r="C720" s="56"/>
      <c r="D720" s="56"/>
      <c r="E720" s="56"/>
      <c r="F720" s="56"/>
      <c r="G720" s="57"/>
      <c r="H720" s="57"/>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row>
    <row r="721" spans="1:49" ht="15.75" customHeight="1" x14ac:dyDescent="0.25">
      <c r="A721" s="56"/>
      <c r="B721" s="56"/>
      <c r="C721" s="56"/>
      <c r="D721" s="56"/>
      <c r="E721" s="56"/>
      <c r="F721" s="56"/>
      <c r="G721" s="57"/>
      <c r="H721" s="57"/>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row>
    <row r="722" spans="1:49" ht="15.75" customHeight="1" x14ac:dyDescent="0.25">
      <c r="A722" s="56"/>
      <c r="B722" s="56"/>
      <c r="C722" s="56"/>
      <c r="D722" s="56"/>
      <c r="E722" s="56"/>
      <c r="F722" s="56"/>
      <c r="G722" s="57"/>
      <c r="H722" s="57"/>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row>
    <row r="723" spans="1:49" ht="15.75" customHeight="1" x14ac:dyDescent="0.25">
      <c r="A723" s="56"/>
      <c r="B723" s="56"/>
      <c r="C723" s="56"/>
      <c r="D723" s="56"/>
      <c r="E723" s="56"/>
      <c r="F723" s="56"/>
      <c r="G723" s="57"/>
      <c r="H723" s="57"/>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row>
    <row r="724" spans="1:49" ht="15.75" customHeight="1" x14ac:dyDescent="0.25">
      <c r="A724" s="56"/>
      <c r="B724" s="56"/>
      <c r="C724" s="56"/>
      <c r="D724" s="56"/>
      <c r="E724" s="56"/>
      <c r="F724" s="56"/>
      <c r="G724" s="57"/>
      <c r="H724" s="57"/>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row>
    <row r="725" spans="1:49" ht="15.75" customHeight="1" x14ac:dyDescent="0.25">
      <c r="A725" s="56"/>
      <c r="B725" s="56"/>
      <c r="C725" s="56"/>
      <c r="D725" s="56"/>
      <c r="E725" s="56"/>
      <c r="F725" s="56"/>
      <c r="G725" s="57"/>
      <c r="H725" s="57"/>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row>
    <row r="726" spans="1:49" ht="15.75" customHeight="1" x14ac:dyDescent="0.25">
      <c r="A726" s="56"/>
      <c r="B726" s="56"/>
      <c r="C726" s="56"/>
      <c r="D726" s="56"/>
      <c r="E726" s="56"/>
      <c r="F726" s="56"/>
      <c r="G726" s="57"/>
      <c r="H726" s="57"/>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row>
    <row r="727" spans="1:49" ht="15.75" customHeight="1" x14ac:dyDescent="0.25">
      <c r="A727" s="56"/>
      <c r="B727" s="56"/>
      <c r="C727" s="56"/>
      <c r="D727" s="56"/>
      <c r="E727" s="56"/>
      <c r="F727" s="56"/>
      <c r="G727" s="57"/>
      <c r="H727" s="57"/>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row>
    <row r="728" spans="1:49" ht="15.75" customHeight="1" x14ac:dyDescent="0.25">
      <c r="A728" s="56"/>
      <c r="B728" s="56"/>
      <c r="C728" s="56"/>
      <c r="D728" s="56"/>
      <c r="E728" s="56"/>
      <c r="F728" s="56"/>
      <c r="G728" s="57"/>
      <c r="H728" s="57"/>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row>
    <row r="729" spans="1:49" ht="15.75" customHeight="1" x14ac:dyDescent="0.25">
      <c r="A729" s="56"/>
      <c r="B729" s="56"/>
      <c r="C729" s="56"/>
      <c r="D729" s="56"/>
      <c r="E729" s="56"/>
      <c r="F729" s="56"/>
      <c r="G729" s="57"/>
      <c r="H729" s="57"/>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row>
    <row r="730" spans="1:49" ht="15.75" customHeight="1" x14ac:dyDescent="0.25">
      <c r="A730" s="56"/>
      <c r="B730" s="56"/>
      <c r="C730" s="56"/>
      <c r="D730" s="56"/>
      <c r="E730" s="56"/>
      <c r="F730" s="56"/>
      <c r="G730" s="57"/>
      <c r="H730" s="57"/>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row>
    <row r="731" spans="1:49" ht="15.75" customHeight="1" x14ac:dyDescent="0.25">
      <c r="A731" s="56"/>
      <c r="B731" s="56"/>
      <c r="C731" s="56"/>
      <c r="D731" s="56"/>
      <c r="E731" s="56"/>
      <c r="F731" s="56"/>
      <c r="G731" s="57"/>
      <c r="H731" s="57"/>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row>
    <row r="732" spans="1:49" ht="15.75" customHeight="1" x14ac:dyDescent="0.25">
      <c r="A732" s="56"/>
      <c r="B732" s="56"/>
      <c r="C732" s="56"/>
      <c r="D732" s="56"/>
      <c r="E732" s="56"/>
      <c r="F732" s="56"/>
      <c r="G732" s="57"/>
      <c r="H732" s="57"/>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row>
    <row r="733" spans="1:49" ht="15.75" customHeight="1" x14ac:dyDescent="0.25">
      <c r="A733" s="56"/>
      <c r="B733" s="56"/>
      <c r="C733" s="56"/>
      <c r="D733" s="56"/>
      <c r="E733" s="56"/>
      <c r="F733" s="56"/>
      <c r="G733" s="57"/>
      <c r="H733" s="57"/>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row>
    <row r="734" spans="1:49" ht="15.75" customHeight="1" x14ac:dyDescent="0.25">
      <c r="A734" s="56"/>
      <c r="B734" s="56"/>
      <c r="C734" s="56"/>
      <c r="D734" s="56"/>
      <c r="E734" s="56"/>
      <c r="F734" s="56"/>
      <c r="G734" s="57"/>
      <c r="H734" s="57"/>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row>
    <row r="735" spans="1:49" ht="15.75" customHeight="1" x14ac:dyDescent="0.25">
      <c r="A735" s="56"/>
      <c r="B735" s="56"/>
      <c r="C735" s="56"/>
      <c r="D735" s="56"/>
      <c r="E735" s="56"/>
      <c r="F735" s="56"/>
      <c r="G735" s="57"/>
      <c r="H735" s="57"/>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row>
    <row r="736" spans="1:49" ht="15.75" customHeight="1" x14ac:dyDescent="0.25">
      <c r="A736" s="56"/>
      <c r="B736" s="56"/>
      <c r="C736" s="56"/>
      <c r="D736" s="56"/>
      <c r="E736" s="56"/>
      <c r="F736" s="56"/>
      <c r="G736" s="57"/>
      <c r="H736" s="57"/>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row>
    <row r="737" spans="1:49" ht="15.75" customHeight="1" x14ac:dyDescent="0.25">
      <c r="A737" s="56"/>
      <c r="B737" s="56"/>
      <c r="C737" s="56"/>
      <c r="D737" s="56"/>
      <c r="E737" s="56"/>
      <c r="F737" s="56"/>
      <c r="G737" s="57"/>
      <c r="H737" s="57"/>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row>
    <row r="738" spans="1:49" ht="15.75" customHeight="1" x14ac:dyDescent="0.25">
      <c r="A738" s="56"/>
      <c r="B738" s="56"/>
      <c r="C738" s="56"/>
      <c r="D738" s="56"/>
      <c r="E738" s="56"/>
      <c r="F738" s="56"/>
      <c r="G738" s="57"/>
      <c r="H738" s="57"/>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row>
    <row r="739" spans="1:49" ht="15.75" customHeight="1" x14ac:dyDescent="0.25">
      <c r="A739" s="56"/>
      <c r="B739" s="56"/>
      <c r="C739" s="56"/>
      <c r="D739" s="56"/>
      <c r="E739" s="56"/>
      <c r="F739" s="56"/>
      <c r="G739" s="57"/>
      <c r="H739" s="57"/>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row>
    <row r="740" spans="1:49" ht="15.75" customHeight="1" x14ac:dyDescent="0.25">
      <c r="A740" s="56"/>
      <c r="B740" s="56"/>
      <c r="C740" s="56"/>
      <c r="D740" s="56"/>
      <c r="E740" s="56"/>
      <c r="F740" s="56"/>
      <c r="G740" s="57"/>
      <c r="H740" s="57"/>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row>
    <row r="741" spans="1:49" ht="15.75" customHeight="1" x14ac:dyDescent="0.25">
      <c r="A741" s="56"/>
      <c r="B741" s="56"/>
      <c r="C741" s="56"/>
      <c r="D741" s="56"/>
      <c r="E741" s="56"/>
      <c r="F741" s="56"/>
      <c r="G741" s="57"/>
      <c r="H741" s="57"/>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row>
    <row r="742" spans="1:49" ht="15.75" customHeight="1" x14ac:dyDescent="0.25">
      <c r="A742" s="56"/>
      <c r="B742" s="56"/>
      <c r="C742" s="56"/>
      <c r="D742" s="56"/>
      <c r="E742" s="56"/>
      <c r="F742" s="56"/>
      <c r="G742" s="57"/>
      <c r="H742" s="57"/>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row>
    <row r="743" spans="1:49" ht="15.75" customHeight="1" x14ac:dyDescent="0.25">
      <c r="A743" s="56"/>
      <c r="B743" s="56"/>
      <c r="C743" s="56"/>
      <c r="D743" s="56"/>
      <c r="E743" s="56"/>
      <c r="F743" s="56"/>
      <c r="G743" s="57"/>
      <c r="H743" s="57"/>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row>
    <row r="744" spans="1:49" ht="15.75" customHeight="1" x14ac:dyDescent="0.25">
      <c r="A744" s="56"/>
      <c r="B744" s="56"/>
      <c r="C744" s="56"/>
      <c r="D744" s="56"/>
      <c r="E744" s="56"/>
      <c r="F744" s="56"/>
      <c r="G744" s="57"/>
      <c r="H744" s="57"/>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row>
    <row r="745" spans="1:49" ht="15.75" customHeight="1" x14ac:dyDescent="0.25">
      <c r="A745" s="56"/>
      <c r="B745" s="56"/>
      <c r="C745" s="56"/>
      <c r="D745" s="56"/>
      <c r="E745" s="56"/>
      <c r="F745" s="56"/>
      <c r="G745" s="57"/>
      <c r="H745" s="57"/>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row>
    <row r="746" spans="1:49" ht="15.75" customHeight="1" x14ac:dyDescent="0.25">
      <c r="A746" s="56"/>
      <c r="B746" s="56"/>
      <c r="C746" s="56"/>
      <c r="D746" s="56"/>
      <c r="E746" s="56"/>
      <c r="F746" s="56"/>
      <c r="G746" s="57"/>
      <c r="H746" s="57"/>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row>
    <row r="747" spans="1:49" ht="15.75" customHeight="1" x14ac:dyDescent="0.25">
      <c r="A747" s="56"/>
      <c r="B747" s="56"/>
      <c r="C747" s="56"/>
      <c r="D747" s="56"/>
      <c r="E747" s="56"/>
      <c r="F747" s="56"/>
      <c r="G747" s="57"/>
      <c r="H747" s="57"/>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row>
    <row r="748" spans="1:49" ht="15.75" customHeight="1" x14ac:dyDescent="0.25">
      <c r="A748" s="56"/>
      <c r="B748" s="56"/>
      <c r="C748" s="56"/>
      <c r="D748" s="56"/>
      <c r="E748" s="56"/>
      <c r="F748" s="56"/>
      <c r="G748" s="57"/>
      <c r="H748" s="57"/>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row>
    <row r="749" spans="1:49" ht="15.75" customHeight="1" x14ac:dyDescent="0.25">
      <c r="A749" s="56"/>
      <c r="B749" s="56"/>
      <c r="C749" s="56"/>
      <c r="D749" s="56"/>
      <c r="E749" s="56"/>
      <c r="F749" s="56"/>
      <c r="G749" s="57"/>
      <c r="H749" s="57"/>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row>
    <row r="750" spans="1:49" ht="15.75" customHeight="1" x14ac:dyDescent="0.25">
      <c r="A750" s="56"/>
      <c r="B750" s="56"/>
      <c r="C750" s="56"/>
      <c r="D750" s="56"/>
      <c r="E750" s="56"/>
      <c r="F750" s="56"/>
      <c r="G750" s="57"/>
      <c r="H750" s="57"/>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row>
    <row r="751" spans="1:49" ht="15.75" customHeight="1" x14ac:dyDescent="0.25">
      <c r="A751" s="56"/>
      <c r="B751" s="56"/>
      <c r="C751" s="56"/>
      <c r="D751" s="56"/>
      <c r="E751" s="56"/>
      <c r="F751" s="56"/>
      <c r="G751" s="57"/>
      <c r="H751" s="57"/>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row>
    <row r="752" spans="1:49" ht="15.75" customHeight="1" x14ac:dyDescent="0.25">
      <c r="A752" s="56"/>
      <c r="B752" s="56"/>
      <c r="C752" s="56"/>
      <c r="D752" s="56"/>
      <c r="E752" s="56"/>
      <c r="F752" s="56"/>
      <c r="G752" s="57"/>
      <c r="H752" s="57"/>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row>
    <row r="753" spans="1:49" ht="15.75" customHeight="1" x14ac:dyDescent="0.25">
      <c r="A753" s="56"/>
      <c r="B753" s="56"/>
      <c r="C753" s="56"/>
      <c r="D753" s="56"/>
      <c r="E753" s="56"/>
      <c r="F753" s="56"/>
      <c r="G753" s="57"/>
      <c r="H753" s="57"/>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row>
    <row r="754" spans="1:49" ht="15.75" customHeight="1" x14ac:dyDescent="0.25">
      <c r="A754" s="56"/>
      <c r="B754" s="56"/>
      <c r="C754" s="56"/>
      <c r="D754" s="56"/>
      <c r="E754" s="56"/>
      <c r="F754" s="56"/>
      <c r="G754" s="57"/>
      <c r="H754" s="57"/>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row>
    <row r="755" spans="1:49" ht="15.75" customHeight="1" x14ac:dyDescent="0.25">
      <c r="A755" s="56"/>
      <c r="B755" s="56"/>
      <c r="C755" s="56"/>
      <c r="D755" s="56"/>
      <c r="E755" s="56"/>
      <c r="F755" s="56"/>
      <c r="G755" s="57"/>
      <c r="H755" s="57"/>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row>
    <row r="756" spans="1:49" ht="15.75" customHeight="1" x14ac:dyDescent="0.25">
      <c r="A756" s="56"/>
      <c r="B756" s="56"/>
      <c r="C756" s="56"/>
      <c r="D756" s="56"/>
      <c r="E756" s="56"/>
      <c r="F756" s="56"/>
      <c r="G756" s="57"/>
      <c r="H756" s="57"/>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row>
    <row r="757" spans="1:49" ht="15.75" customHeight="1" x14ac:dyDescent="0.25">
      <c r="A757" s="56"/>
      <c r="B757" s="56"/>
      <c r="C757" s="56"/>
      <c r="D757" s="56"/>
      <c r="E757" s="56"/>
      <c r="F757" s="56"/>
      <c r="G757" s="57"/>
      <c r="H757" s="57"/>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row>
    <row r="758" spans="1:49" ht="15.75" customHeight="1" x14ac:dyDescent="0.25">
      <c r="A758" s="56"/>
      <c r="B758" s="56"/>
      <c r="C758" s="56"/>
      <c r="D758" s="56"/>
      <c r="E758" s="56"/>
      <c r="F758" s="56"/>
      <c r="G758" s="57"/>
      <c r="H758" s="57"/>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row>
    <row r="759" spans="1:49" ht="15.75" customHeight="1" x14ac:dyDescent="0.25">
      <c r="A759" s="56"/>
      <c r="B759" s="56"/>
      <c r="C759" s="56"/>
      <c r="D759" s="56"/>
      <c r="E759" s="56"/>
      <c r="F759" s="56"/>
      <c r="G759" s="57"/>
      <c r="H759" s="57"/>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row>
    <row r="760" spans="1:49" ht="15.75" customHeight="1" x14ac:dyDescent="0.25">
      <c r="A760" s="56"/>
      <c r="B760" s="56"/>
      <c r="C760" s="56"/>
      <c r="D760" s="56"/>
      <c r="E760" s="56"/>
      <c r="F760" s="56"/>
      <c r="G760" s="57"/>
      <c r="H760" s="57"/>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row>
    <row r="761" spans="1:49" ht="15.75" customHeight="1" x14ac:dyDescent="0.25">
      <c r="A761" s="56"/>
      <c r="B761" s="56"/>
      <c r="C761" s="56"/>
      <c r="D761" s="56"/>
      <c r="E761" s="56"/>
      <c r="F761" s="56"/>
      <c r="G761" s="57"/>
      <c r="H761" s="57"/>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row>
    <row r="762" spans="1:49" ht="15.75" customHeight="1" x14ac:dyDescent="0.25">
      <c r="A762" s="56"/>
      <c r="B762" s="56"/>
      <c r="C762" s="56"/>
      <c r="D762" s="56"/>
      <c r="E762" s="56"/>
      <c r="F762" s="56"/>
      <c r="G762" s="57"/>
      <c r="H762" s="57"/>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row>
    <row r="763" spans="1:49" ht="15.75" customHeight="1" x14ac:dyDescent="0.25">
      <c r="A763" s="56"/>
      <c r="B763" s="56"/>
      <c r="C763" s="56"/>
      <c r="D763" s="56"/>
      <c r="E763" s="56"/>
      <c r="F763" s="56"/>
      <c r="G763" s="57"/>
      <c r="H763" s="57"/>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row>
    <row r="764" spans="1:49" ht="15.75" customHeight="1" x14ac:dyDescent="0.25">
      <c r="A764" s="56"/>
      <c r="B764" s="56"/>
      <c r="C764" s="56"/>
      <c r="D764" s="56"/>
      <c r="E764" s="56"/>
      <c r="F764" s="56"/>
      <c r="G764" s="57"/>
      <c r="H764" s="57"/>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row>
    <row r="765" spans="1:49" ht="15.75" customHeight="1" x14ac:dyDescent="0.25">
      <c r="A765" s="56"/>
      <c r="B765" s="56"/>
      <c r="C765" s="56"/>
      <c r="D765" s="56"/>
      <c r="E765" s="56"/>
      <c r="F765" s="56"/>
      <c r="G765" s="57"/>
      <c r="H765" s="57"/>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row>
    <row r="766" spans="1:49" ht="15.75" customHeight="1" x14ac:dyDescent="0.25">
      <c r="A766" s="56"/>
      <c r="B766" s="56"/>
      <c r="C766" s="56"/>
      <c r="D766" s="56"/>
      <c r="E766" s="56"/>
      <c r="F766" s="56"/>
      <c r="G766" s="57"/>
      <c r="H766" s="57"/>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row>
    <row r="767" spans="1:49" ht="15.75" customHeight="1" x14ac:dyDescent="0.25">
      <c r="A767" s="56"/>
      <c r="B767" s="56"/>
      <c r="C767" s="56"/>
      <c r="D767" s="56"/>
      <c r="E767" s="56"/>
      <c r="F767" s="56"/>
      <c r="G767" s="57"/>
      <c r="H767" s="57"/>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row>
    <row r="768" spans="1:49" ht="15.75" customHeight="1" x14ac:dyDescent="0.25">
      <c r="A768" s="56"/>
      <c r="B768" s="56"/>
      <c r="C768" s="56"/>
      <c r="D768" s="56"/>
      <c r="E768" s="56"/>
      <c r="F768" s="56"/>
      <c r="G768" s="57"/>
      <c r="H768" s="57"/>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row>
    <row r="769" spans="1:49" ht="15.75" customHeight="1" x14ac:dyDescent="0.25">
      <c r="A769" s="56"/>
      <c r="B769" s="56"/>
      <c r="C769" s="56"/>
      <c r="D769" s="56"/>
      <c r="E769" s="56"/>
      <c r="F769" s="56"/>
      <c r="G769" s="57"/>
      <c r="H769" s="57"/>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row>
    <row r="770" spans="1:49" ht="15.75" customHeight="1" x14ac:dyDescent="0.25">
      <c r="A770" s="56"/>
      <c r="B770" s="56"/>
      <c r="C770" s="56"/>
      <c r="D770" s="56"/>
      <c r="E770" s="56"/>
      <c r="F770" s="56"/>
      <c r="G770" s="57"/>
      <c r="H770" s="57"/>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row>
    <row r="771" spans="1:49" ht="15.75" customHeight="1" x14ac:dyDescent="0.25">
      <c r="A771" s="56"/>
      <c r="B771" s="56"/>
      <c r="C771" s="56"/>
      <c r="D771" s="56"/>
      <c r="E771" s="56"/>
      <c r="F771" s="56"/>
      <c r="G771" s="57"/>
      <c r="H771" s="57"/>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row>
    <row r="772" spans="1:49" ht="15.75" customHeight="1" x14ac:dyDescent="0.25">
      <c r="A772" s="56"/>
      <c r="B772" s="56"/>
      <c r="C772" s="56"/>
      <c r="D772" s="56"/>
      <c r="E772" s="56"/>
      <c r="F772" s="56"/>
      <c r="G772" s="57"/>
      <c r="H772" s="57"/>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row>
    <row r="773" spans="1:49" ht="15.75" customHeight="1" x14ac:dyDescent="0.25">
      <c r="A773" s="56"/>
      <c r="B773" s="56"/>
      <c r="C773" s="56"/>
      <c r="D773" s="56"/>
      <c r="E773" s="56"/>
      <c r="F773" s="56"/>
      <c r="G773" s="57"/>
      <c r="H773" s="57"/>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row>
    <row r="774" spans="1:49" ht="15.75" customHeight="1" x14ac:dyDescent="0.25">
      <c r="A774" s="56"/>
      <c r="B774" s="56"/>
      <c r="C774" s="56"/>
      <c r="D774" s="56"/>
      <c r="E774" s="56"/>
      <c r="F774" s="56"/>
      <c r="G774" s="57"/>
      <c r="H774" s="57"/>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row>
    <row r="775" spans="1:49" ht="15.75" customHeight="1" x14ac:dyDescent="0.25">
      <c r="A775" s="56"/>
      <c r="B775" s="56"/>
      <c r="C775" s="56"/>
      <c r="D775" s="56"/>
      <c r="E775" s="56"/>
      <c r="F775" s="56"/>
      <c r="G775" s="57"/>
      <c r="H775" s="57"/>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row>
    <row r="776" spans="1:49" ht="15.75" customHeight="1" x14ac:dyDescent="0.25">
      <c r="A776" s="56"/>
      <c r="B776" s="56"/>
      <c r="C776" s="56"/>
      <c r="D776" s="56"/>
      <c r="E776" s="56"/>
      <c r="F776" s="56"/>
      <c r="G776" s="57"/>
      <c r="H776" s="57"/>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row>
    <row r="777" spans="1:49" ht="15.75" customHeight="1" x14ac:dyDescent="0.25">
      <c r="A777" s="56"/>
      <c r="B777" s="56"/>
      <c r="C777" s="56"/>
      <c r="D777" s="56"/>
      <c r="E777" s="56"/>
      <c r="F777" s="56"/>
      <c r="G777" s="57"/>
      <c r="H777" s="57"/>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row>
    <row r="778" spans="1:49" ht="15.75" customHeight="1" x14ac:dyDescent="0.25">
      <c r="A778" s="56"/>
      <c r="B778" s="56"/>
      <c r="C778" s="56"/>
      <c r="D778" s="56"/>
      <c r="E778" s="56"/>
      <c r="F778" s="56"/>
      <c r="G778" s="57"/>
      <c r="H778" s="57"/>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row>
    <row r="779" spans="1:49" ht="15.75" customHeight="1" x14ac:dyDescent="0.25">
      <c r="A779" s="56"/>
      <c r="B779" s="56"/>
      <c r="C779" s="56"/>
      <c r="D779" s="56"/>
      <c r="E779" s="56"/>
      <c r="F779" s="56"/>
      <c r="G779" s="57"/>
      <c r="H779" s="57"/>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row>
    <row r="780" spans="1:49" ht="15.75" customHeight="1" x14ac:dyDescent="0.25">
      <c r="A780" s="56"/>
      <c r="B780" s="56"/>
      <c r="C780" s="56"/>
      <c r="D780" s="56"/>
      <c r="E780" s="56"/>
      <c r="F780" s="56"/>
      <c r="G780" s="57"/>
      <c r="H780" s="57"/>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row>
    <row r="781" spans="1:49" ht="15.75" customHeight="1" x14ac:dyDescent="0.25">
      <c r="A781" s="56"/>
      <c r="B781" s="56"/>
      <c r="C781" s="56"/>
      <c r="D781" s="56"/>
      <c r="E781" s="56"/>
      <c r="F781" s="56"/>
      <c r="G781" s="57"/>
      <c r="H781" s="57"/>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row>
    <row r="782" spans="1:49" ht="15.75" customHeight="1" x14ac:dyDescent="0.25">
      <c r="A782" s="56"/>
      <c r="B782" s="56"/>
      <c r="C782" s="56"/>
      <c r="D782" s="56"/>
      <c r="E782" s="56"/>
      <c r="F782" s="56"/>
      <c r="G782" s="57"/>
      <c r="H782" s="57"/>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row>
    <row r="783" spans="1:49" ht="15.75" customHeight="1" x14ac:dyDescent="0.25">
      <c r="A783" s="56"/>
      <c r="B783" s="56"/>
      <c r="C783" s="56"/>
      <c r="D783" s="56"/>
      <c r="E783" s="56"/>
      <c r="F783" s="56"/>
      <c r="G783" s="57"/>
      <c r="H783" s="57"/>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row>
    <row r="784" spans="1:49" ht="15.75" customHeight="1" x14ac:dyDescent="0.25">
      <c r="A784" s="56"/>
      <c r="B784" s="56"/>
      <c r="C784" s="56"/>
      <c r="D784" s="56"/>
      <c r="E784" s="56"/>
      <c r="F784" s="56"/>
      <c r="G784" s="57"/>
      <c r="H784" s="57"/>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row>
    <row r="785" spans="1:49" ht="15.75" customHeight="1" x14ac:dyDescent="0.25">
      <c r="A785" s="56"/>
      <c r="B785" s="56"/>
      <c r="C785" s="56"/>
      <c r="D785" s="56"/>
      <c r="E785" s="56"/>
      <c r="F785" s="56"/>
      <c r="G785" s="57"/>
      <c r="H785" s="57"/>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row>
    <row r="786" spans="1:49" ht="15.75" customHeight="1" x14ac:dyDescent="0.25">
      <c r="A786" s="56"/>
      <c r="B786" s="56"/>
      <c r="C786" s="56"/>
      <c r="D786" s="56"/>
      <c r="E786" s="56"/>
      <c r="F786" s="56"/>
      <c r="G786" s="57"/>
      <c r="H786" s="57"/>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row>
    <row r="787" spans="1:49" ht="15.75" customHeight="1" x14ac:dyDescent="0.25">
      <c r="A787" s="56"/>
      <c r="B787" s="56"/>
      <c r="C787" s="56"/>
      <c r="D787" s="56"/>
      <c r="E787" s="56"/>
      <c r="F787" s="56"/>
      <c r="G787" s="57"/>
      <c r="H787" s="57"/>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row>
    <row r="788" spans="1:49" ht="15.75" customHeight="1" x14ac:dyDescent="0.25">
      <c r="A788" s="56"/>
      <c r="B788" s="56"/>
      <c r="C788" s="56"/>
      <c r="D788" s="56"/>
      <c r="E788" s="56"/>
      <c r="F788" s="56"/>
      <c r="G788" s="57"/>
      <c r="H788" s="57"/>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row>
    <row r="789" spans="1:49" ht="15.75" customHeight="1" x14ac:dyDescent="0.25">
      <c r="A789" s="56"/>
      <c r="B789" s="56"/>
      <c r="C789" s="56"/>
      <c r="D789" s="56"/>
      <c r="E789" s="56"/>
      <c r="F789" s="56"/>
      <c r="G789" s="57"/>
      <c r="H789" s="57"/>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row>
    <row r="790" spans="1:49" ht="15.75" customHeight="1" x14ac:dyDescent="0.25">
      <c r="A790" s="56"/>
      <c r="B790" s="56"/>
      <c r="C790" s="56"/>
      <c r="D790" s="56"/>
      <c r="E790" s="56"/>
      <c r="F790" s="56"/>
      <c r="G790" s="57"/>
      <c r="H790" s="57"/>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row>
    <row r="791" spans="1:49" ht="15.75" customHeight="1" x14ac:dyDescent="0.25">
      <c r="A791" s="56"/>
      <c r="B791" s="56"/>
      <c r="C791" s="56"/>
      <c r="D791" s="56"/>
      <c r="E791" s="56"/>
      <c r="F791" s="56"/>
      <c r="G791" s="57"/>
      <c r="H791" s="57"/>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row>
    <row r="792" spans="1:49" ht="15.75" customHeight="1" x14ac:dyDescent="0.25">
      <c r="A792" s="56"/>
      <c r="B792" s="56"/>
      <c r="C792" s="56"/>
      <c r="D792" s="56"/>
      <c r="E792" s="56"/>
      <c r="F792" s="56"/>
      <c r="G792" s="57"/>
      <c r="H792" s="57"/>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row>
    <row r="793" spans="1:49" ht="15.75" customHeight="1" x14ac:dyDescent="0.25">
      <c r="A793" s="56"/>
      <c r="B793" s="56"/>
      <c r="C793" s="56"/>
      <c r="D793" s="56"/>
      <c r="E793" s="56"/>
      <c r="F793" s="56"/>
      <c r="G793" s="57"/>
      <c r="H793" s="57"/>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row>
    <row r="794" spans="1:49" ht="15.75" customHeight="1" x14ac:dyDescent="0.25">
      <c r="A794" s="56"/>
      <c r="B794" s="56"/>
      <c r="C794" s="56"/>
      <c r="D794" s="56"/>
      <c r="E794" s="56"/>
      <c r="F794" s="56"/>
      <c r="G794" s="57"/>
      <c r="H794" s="57"/>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row>
    <row r="795" spans="1:49" ht="15.75" customHeight="1" x14ac:dyDescent="0.25">
      <c r="A795" s="56"/>
      <c r="B795" s="56"/>
      <c r="C795" s="56"/>
      <c r="D795" s="56"/>
      <c r="E795" s="56"/>
      <c r="F795" s="56"/>
      <c r="G795" s="57"/>
      <c r="H795" s="57"/>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row>
    <row r="796" spans="1:49" ht="15.75" customHeight="1" x14ac:dyDescent="0.25">
      <c r="A796" s="56"/>
      <c r="B796" s="56"/>
      <c r="C796" s="56"/>
      <c r="D796" s="56"/>
      <c r="E796" s="56"/>
      <c r="F796" s="56"/>
      <c r="G796" s="57"/>
      <c r="H796" s="57"/>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row>
    <row r="797" spans="1:49" ht="15.75" customHeight="1" x14ac:dyDescent="0.25">
      <c r="A797" s="56"/>
      <c r="B797" s="56"/>
      <c r="C797" s="56"/>
      <c r="D797" s="56"/>
      <c r="E797" s="56"/>
      <c r="F797" s="56"/>
      <c r="G797" s="57"/>
      <c r="H797" s="57"/>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row>
    <row r="798" spans="1:49" ht="15.75" customHeight="1" x14ac:dyDescent="0.25">
      <c r="A798" s="56"/>
      <c r="B798" s="56"/>
      <c r="C798" s="56"/>
      <c r="D798" s="56"/>
      <c r="E798" s="56"/>
      <c r="F798" s="56"/>
      <c r="G798" s="57"/>
      <c r="H798" s="57"/>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row>
    <row r="799" spans="1:49" ht="15.75" customHeight="1" x14ac:dyDescent="0.25">
      <c r="A799" s="56"/>
      <c r="B799" s="56"/>
      <c r="C799" s="56"/>
      <c r="D799" s="56"/>
      <c r="E799" s="56"/>
      <c r="F799" s="56"/>
      <c r="G799" s="57"/>
      <c r="H799" s="57"/>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row>
    <row r="800" spans="1:49" ht="15.75" customHeight="1" x14ac:dyDescent="0.25">
      <c r="A800" s="56"/>
      <c r="B800" s="56"/>
      <c r="C800" s="56"/>
      <c r="D800" s="56"/>
      <c r="E800" s="56"/>
      <c r="F800" s="56"/>
      <c r="G800" s="57"/>
      <c r="H800" s="57"/>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row>
    <row r="801" spans="1:49" ht="15.75" customHeight="1" x14ac:dyDescent="0.25">
      <c r="A801" s="56"/>
      <c r="B801" s="56"/>
      <c r="C801" s="56"/>
      <c r="D801" s="56"/>
      <c r="E801" s="56"/>
      <c r="F801" s="56"/>
      <c r="G801" s="57"/>
      <c r="H801" s="57"/>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row>
    <row r="802" spans="1:49" ht="15.75" customHeight="1" x14ac:dyDescent="0.25">
      <c r="A802" s="56"/>
      <c r="B802" s="56"/>
      <c r="C802" s="56"/>
      <c r="D802" s="56"/>
      <c r="E802" s="56"/>
      <c r="F802" s="56"/>
      <c r="G802" s="57"/>
      <c r="H802" s="57"/>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row>
    <row r="803" spans="1:49" ht="15.75" customHeight="1" x14ac:dyDescent="0.25">
      <c r="A803" s="56"/>
      <c r="B803" s="56"/>
      <c r="C803" s="56"/>
      <c r="D803" s="56"/>
      <c r="E803" s="56"/>
      <c r="F803" s="56"/>
      <c r="G803" s="57"/>
      <c r="H803" s="57"/>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row>
    <row r="804" spans="1:49" ht="15.75" customHeight="1" x14ac:dyDescent="0.25">
      <c r="A804" s="56"/>
      <c r="B804" s="56"/>
      <c r="C804" s="56"/>
      <c r="D804" s="56"/>
      <c r="E804" s="56"/>
      <c r="F804" s="56"/>
      <c r="G804" s="57"/>
      <c r="H804" s="57"/>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row>
    <row r="805" spans="1:49" ht="15.75" customHeight="1" x14ac:dyDescent="0.25">
      <c r="A805" s="56"/>
      <c r="B805" s="56"/>
      <c r="C805" s="56"/>
      <c r="D805" s="56"/>
      <c r="E805" s="56"/>
      <c r="F805" s="56"/>
      <c r="G805" s="57"/>
      <c r="H805" s="57"/>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row>
    <row r="806" spans="1:49" ht="15.75" customHeight="1" x14ac:dyDescent="0.25">
      <c r="A806" s="56"/>
      <c r="B806" s="56"/>
      <c r="C806" s="56"/>
      <c r="D806" s="56"/>
      <c r="E806" s="56"/>
      <c r="F806" s="56"/>
      <c r="G806" s="57"/>
      <c r="H806" s="57"/>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row>
    <row r="807" spans="1:49" ht="15.75" customHeight="1" x14ac:dyDescent="0.25">
      <c r="A807" s="56"/>
      <c r="B807" s="56"/>
      <c r="C807" s="56"/>
      <c r="D807" s="56"/>
      <c r="E807" s="56"/>
      <c r="F807" s="56"/>
      <c r="G807" s="57"/>
      <c r="H807" s="57"/>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row>
    <row r="808" spans="1:49" ht="15.75" customHeight="1" x14ac:dyDescent="0.25">
      <c r="A808" s="56"/>
      <c r="B808" s="56"/>
      <c r="C808" s="56"/>
      <c r="D808" s="56"/>
      <c r="E808" s="56"/>
      <c r="F808" s="56"/>
      <c r="G808" s="57"/>
      <c r="H808" s="57"/>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row>
    <row r="809" spans="1:49" ht="15.75" customHeight="1" x14ac:dyDescent="0.25">
      <c r="A809" s="56"/>
      <c r="B809" s="56"/>
      <c r="C809" s="56"/>
      <c r="D809" s="56"/>
      <c r="E809" s="56"/>
      <c r="F809" s="56"/>
      <c r="G809" s="57"/>
      <c r="H809" s="57"/>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row>
    <row r="810" spans="1:49" ht="15.75" customHeight="1" x14ac:dyDescent="0.25">
      <c r="A810" s="56"/>
      <c r="B810" s="56"/>
      <c r="C810" s="56"/>
      <c r="D810" s="56"/>
      <c r="E810" s="56"/>
      <c r="F810" s="56"/>
      <c r="G810" s="57"/>
      <c r="H810" s="57"/>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row>
    <row r="811" spans="1:49" ht="15.75" customHeight="1" x14ac:dyDescent="0.25">
      <c r="A811" s="56"/>
      <c r="B811" s="56"/>
      <c r="C811" s="56"/>
      <c r="D811" s="56"/>
      <c r="E811" s="56"/>
      <c r="F811" s="56"/>
      <c r="G811" s="57"/>
      <c r="H811" s="57"/>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row>
    <row r="812" spans="1:49" ht="15.75" customHeight="1" x14ac:dyDescent="0.25">
      <c r="A812" s="56"/>
      <c r="B812" s="56"/>
      <c r="C812" s="56"/>
      <c r="D812" s="56"/>
      <c r="E812" s="56"/>
      <c r="F812" s="56"/>
      <c r="G812" s="57"/>
      <c r="H812" s="57"/>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row>
    <row r="813" spans="1:49" ht="15.75" customHeight="1" x14ac:dyDescent="0.25">
      <c r="A813" s="56"/>
      <c r="B813" s="56"/>
      <c r="C813" s="56"/>
      <c r="D813" s="56"/>
      <c r="E813" s="56"/>
      <c r="F813" s="56"/>
      <c r="G813" s="57"/>
      <c r="H813" s="57"/>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row>
    <row r="814" spans="1:49" ht="15.75" customHeight="1" x14ac:dyDescent="0.25">
      <c r="A814" s="56"/>
      <c r="B814" s="56"/>
      <c r="C814" s="56"/>
      <c r="D814" s="56"/>
      <c r="E814" s="56"/>
      <c r="F814" s="56"/>
      <c r="G814" s="57"/>
      <c r="H814" s="57"/>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row>
    <row r="815" spans="1:49" ht="15.75" customHeight="1" x14ac:dyDescent="0.25">
      <c r="A815" s="56"/>
      <c r="B815" s="56"/>
      <c r="C815" s="56"/>
      <c r="D815" s="56"/>
      <c r="E815" s="56"/>
      <c r="F815" s="56"/>
      <c r="G815" s="57"/>
      <c r="H815" s="57"/>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row>
    <row r="816" spans="1:49" ht="15.75" customHeight="1" x14ac:dyDescent="0.25">
      <c r="A816" s="56"/>
      <c r="B816" s="56"/>
      <c r="C816" s="56"/>
      <c r="D816" s="56"/>
      <c r="E816" s="56"/>
      <c r="F816" s="56"/>
      <c r="G816" s="57"/>
      <c r="H816" s="57"/>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row>
    <row r="817" spans="1:49" ht="15.75" customHeight="1" x14ac:dyDescent="0.25">
      <c r="A817" s="56"/>
      <c r="B817" s="56"/>
      <c r="C817" s="56"/>
      <c r="D817" s="56"/>
      <c r="E817" s="56"/>
      <c r="F817" s="56"/>
      <c r="G817" s="57"/>
      <c r="H817" s="57"/>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row>
    <row r="818" spans="1:49" ht="15.75" customHeight="1" x14ac:dyDescent="0.25">
      <c r="A818" s="56"/>
      <c r="B818" s="56"/>
      <c r="C818" s="56"/>
      <c r="D818" s="56"/>
      <c r="E818" s="56"/>
      <c r="F818" s="56"/>
      <c r="G818" s="57"/>
      <c r="H818" s="57"/>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row>
    <row r="819" spans="1:49" ht="15.75" customHeight="1" x14ac:dyDescent="0.25">
      <c r="A819" s="56"/>
      <c r="B819" s="56"/>
      <c r="C819" s="56"/>
      <c r="D819" s="56"/>
      <c r="E819" s="56"/>
      <c r="F819" s="56"/>
      <c r="G819" s="57"/>
      <c r="H819" s="57"/>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row>
    <row r="820" spans="1:49" ht="15.75" customHeight="1" x14ac:dyDescent="0.25">
      <c r="A820" s="56"/>
      <c r="B820" s="56"/>
      <c r="C820" s="56"/>
      <c r="D820" s="56"/>
      <c r="E820" s="56"/>
      <c r="F820" s="56"/>
      <c r="G820" s="57"/>
      <c r="H820" s="57"/>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row>
    <row r="821" spans="1:49" ht="15.75" customHeight="1" x14ac:dyDescent="0.25">
      <c r="A821" s="56"/>
      <c r="B821" s="56"/>
      <c r="C821" s="56"/>
      <c r="D821" s="56"/>
      <c r="E821" s="56"/>
      <c r="F821" s="56"/>
      <c r="G821" s="57"/>
      <c r="H821" s="57"/>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row>
    <row r="822" spans="1:49" ht="15.75" customHeight="1" x14ac:dyDescent="0.25">
      <c r="A822" s="56"/>
      <c r="B822" s="56"/>
      <c r="C822" s="56"/>
      <c r="D822" s="56"/>
      <c r="E822" s="56"/>
      <c r="F822" s="56"/>
      <c r="G822" s="57"/>
      <c r="H822" s="57"/>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row>
    <row r="823" spans="1:49" ht="15.75" customHeight="1" x14ac:dyDescent="0.25">
      <c r="A823" s="56"/>
      <c r="B823" s="56"/>
      <c r="C823" s="56"/>
      <c r="D823" s="56"/>
      <c r="E823" s="56"/>
      <c r="F823" s="56"/>
      <c r="G823" s="57"/>
      <c r="H823" s="57"/>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row>
    <row r="824" spans="1:49" ht="15.75" customHeight="1" x14ac:dyDescent="0.25">
      <c r="A824" s="56"/>
      <c r="B824" s="56"/>
      <c r="C824" s="56"/>
      <c r="D824" s="56"/>
      <c r="E824" s="56"/>
      <c r="F824" s="56"/>
      <c r="G824" s="57"/>
      <c r="H824" s="57"/>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row>
    <row r="825" spans="1:49" ht="15.75" customHeight="1" x14ac:dyDescent="0.25">
      <c r="A825" s="56"/>
      <c r="B825" s="56"/>
      <c r="C825" s="56"/>
      <c r="D825" s="56"/>
      <c r="E825" s="56"/>
      <c r="F825" s="56"/>
      <c r="G825" s="57"/>
      <c r="H825" s="57"/>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row>
    <row r="826" spans="1:49" ht="15.75" customHeight="1" x14ac:dyDescent="0.25">
      <c r="A826" s="56"/>
      <c r="B826" s="56"/>
      <c r="C826" s="56"/>
      <c r="D826" s="56"/>
      <c r="E826" s="56"/>
      <c r="F826" s="56"/>
      <c r="G826" s="57"/>
      <c r="H826" s="57"/>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row>
    <row r="827" spans="1:49" ht="15.75" customHeight="1" x14ac:dyDescent="0.25">
      <c r="A827" s="56"/>
      <c r="B827" s="56"/>
      <c r="C827" s="56"/>
      <c r="D827" s="56"/>
      <c r="E827" s="56"/>
      <c r="F827" s="56"/>
      <c r="G827" s="57"/>
      <c r="H827" s="57"/>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row>
    <row r="828" spans="1:49" ht="15.75" customHeight="1" x14ac:dyDescent="0.25">
      <c r="A828" s="56"/>
      <c r="B828" s="56"/>
      <c r="C828" s="56"/>
      <c r="D828" s="56"/>
      <c r="E828" s="56"/>
      <c r="F828" s="56"/>
      <c r="G828" s="57"/>
      <c r="H828" s="57"/>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row>
    <row r="829" spans="1:49" ht="15.75" customHeight="1" x14ac:dyDescent="0.25">
      <c r="A829" s="56"/>
      <c r="B829" s="56"/>
      <c r="C829" s="56"/>
      <c r="D829" s="56"/>
      <c r="E829" s="56"/>
      <c r="F829" s="56"/>
      <c r="G829" s="57"/>
      <c r="H829" s="57"/>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row>
    <row r="830" spans="1:49" ht="15.75" customHeight="1" x14ac:dyDescent="0.25">
      <c r="A830" s="56"/>
      <c r="B830" s="56"/>
      <c r="C830" s="56"/>
      <c r="D830" s="56"/>
      <c r="E830" s="56"/>
      <c r="F830" s="56"/>
      <c r="G830" s="57"/>
      <c r="H830" s="57"/>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row>
    <row r="831" spans="1:49" ht="15.75" customHeight="1" x14ac:dyDescent="0.25">
      <c r="A831" s="56"/>
      <c r="B831" s="56"/>
      <c r="C831" s="56"/>
      <c r="D831" s="56"/>
      <c r="E831" s="56"/>
      <c r="F831" s="56"/>
      <c r="G831" s="57"/>
      <c r="H831" s="57"/>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row>
    <row r="832" spans="1:49" ht="15.75" customHeight="1" x14ac:dyDescent="0.25">
      <c r="A832" s="56"/>
      <c r="B832" s="56"/>
      <c r="C832" s="56"/>
      <c r="D832" s="56"/>
      <c r="E832" s="56"/>
      <c r="F832" s="56"/>
      <c r="G832" s="57"/>
      <c r="H832" s="57"/>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row>
    <row r="833" spans="1:49" ht="15.75" customHeight="1" x14ac:dyDescent="0.25">
      <c r="A833" s="56"/>
      <c r="B833" s="56"/>
      <c r="C833" s="56"/>
      <c r="D833" s="56"/>
      <c r="E833" s="56"/>
      <c r="F833" s="56"/>
      <c r="G833" s="57"/>
      <c r="H833" s="57"/>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row>
    <row r="834" spans="1:49" ht="15.75" customHeight="1" x14ac:dyDescent="0.25">
      <c r="A834" s="56"/>
      <c r="B834" s="56"/>
      <c r="C834" s="56"/>
      <c r="D834" s="56"/>
      <c r="E834" s="56"/>
      <c r="F834" s="56"/>
      <c r="G834" s="57"/>
      <c r="H834" s="57"/>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row>
    <row r="835" spans="1:49" ht="15.75" customHeight="1" x14ac:dyDescent="0.25">
      <c r="A835" s="56"/>
      <c r="B835" s="56"/>
      <c r="C835" s="56"/>
      <c r="D835" s="56"/>
      <c r="E835" s="56"/>
      <c r="F835" s="56"/>
      <c r="G835" s="57"/>
      <c r="H835" s="57"/>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row>
    <row r="836" spans="1:49" ht="15.75" customHeight="1" x14ac:dyDescent="0.25">
      <c r="A836" s="56"/>
      <c r="B836" s="56"/>
      <c r="C836" s="56"/>
      <c r="D836" s="56"/>
      <c r="E836" s="56"/>
      <c r="F836" s="56"/>
      <c r="G836" s="57"/>
      <c r="H836" s="57"/>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row>
    <row r="837" spans="1:49" ht="15.75" customHeight="1" x14ac:dyDescent="0.25">
      <c r="A837" s="56"/>
      <c r="B837" s="56"/>
      <c r="C837" s="56"/>
      <c r="D837" s="56"/>
      <c r="E837" s="56"/>
      <c r="F837" s="56"/>
      <c r="G837" s="57"/>
      <c r="H837" s="57"/>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row>
    <row r="838" spans="1:49" ht="15.75" customHeight="1" x14ac:dyDescent="0.25">
      <c r="A838" s="56"/>
      <c r="B838" s="56"/>
      <c r="C838" s="56"/>
      <c r="D838" s="56"/>
      <c r="E838" s="56"/>
      <c r="F838" s="56"/>
      <c r="G838" s="57"/>
      <c r="H838" s="57"/>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row>
    <row r="839" spans="1:49" ht="15.75" customHeight="1" x14ac:dyDescent="0.25">
      <c r="A839" s="56"/>
      <c r="B839" s="56"/>
      <c r="C839" s="56"/>
      <c r="D839" s="56"/>
      <c r="E839" s="56"/>
      <c r="F839" s="56"/>
      <c r="G839" s="57"/>
      <c r="H839" s="57"/>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row>
    <row r="840" spans="1:49" ht="15.75" customHeight="1" x14ac:dyDescent="0.25">
      <c r="A840" s="56"/>
      <c r="B840" s="56"/>
      <c r="C840" s="56"/>
      <c r="D840" s="56"/>
      <c r="E840" s="56"/>
      <c r="F840" s="56"/>
      <c r="G840" s="57"/>
      <c r="H840" s="57"/>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row>
    <row r="841" spans="1:49" ht="15.75" customHeight="1" x14ac:dyDescent="0.25">
      <c r="A841" s="56"/>
      <c r="B841" s="56"/>
      <c r="C841" s="56"/>
      <c r="D841" s="56"/>
      <c r="E841" s="56"/>
      <c r="F841" s="56"/>
      <c r="G841" s="57"/>
      <c r="H841" s="57"/>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row>
    <row r="842" spans="1:49" ht="15.75" customHeight="1" x14ac:dyDescent="0.25">
      <c r="A842" s="56"/>
      <c r="B842" s="56"/>
      <c r="C842" s="56"/>
      <c r="D842" s="56"/>
      <c r="E842" s="56"/>
      <c r="F842" s="56"/>
      <c r="G842" s="57"/>
      <c r="H842" s="57"/>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row>
    <row r="843" spans="1:49" ht="15.75" customHeight="1" x14ac:dyDescent="0.25">
      <c r="A843" s="56"/>
      <c r="B843" s="56"/>
      <c r="C843" s="56"/>
      <c r="D843" s="56"/>
      <c r="E843" s="56"/>
      <c r="F843" s="56"/>
      <c r="G843" s="57"/>
      <c r="H843" s="57"/>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row>
    <row r="844" spans="1:49" ht="15.75" customHeight="1" x14ac:dyDescent="0.25">
      <c r="A844" s="56"/>
      <c r="B844" s="56"/>
      <c r="C844" s="56"/>
      <c r="D844" s="56"/>
      <c r="E844" s="56"/>
      <c r="F844" s="56"/>
      <c r="G844" s="57"/>
      <c r="H844" s="57"/>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row>
    <row r="845" spans="1:49" ht="15.75" customHeight="1" x14ac:dyDescent="0.25">
      <c r="A845" s="56"/>
      <c r="B845" s="56"/>
      <c r="C845" s="56"/>
      <c r="D845" s="56"/>
      <c r="E845" s="56"/>
      <c r="F845" s="56"/>
      <c r="G845" s="57"/>
      <c r="H845" s="57"/>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row>
    <row r="846" spans="1:49" ht="15.75" customHeight="1" x14ac:dyDescent="0.25">
      <c r="A846" s="56"/>
      <c r="B846" s="56"/>
      <c r="C846" s="56"/>
      <c r="D846" s="56"/>
      <c r="E846" s="56"/>
      <c r="F846" s="56"/>
      <c r="G846" s="57"/>
      <c r="H846" s="57"/>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row>
    <row r="847" spans="1:49" ht="15.75" customHeight="1" x14ac:dyDescent="0.25">
      <c r="A847" s="56"/>
      <c r="B847" s="56"/>
      <c r="C847" s="56"/>
      <c r="D847" s="56"/>
      <c r="E847" s="56"/>
      <c r="F847" s="56"/>
      <c r="G847" s="57"/>
      <c r="H847" s="57"/>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row>
    <row r="848" spans="1:49" ht="15.75" customHeight="1" x14ac:dyDescent="0.25">
      <c r="A848" s="56"/>
      <c r="B848" s="56"/>
      <c r="C848" s="56"/>
      <c r="D848" s="56"/>
      <c r="E848" s="56"/>
      <c r="F848" s="56"/>
      <c r="G848" s="57"/>
      <c r="H848" s="57"/>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row>
    <row r="849" spans="1:49" ht="15.75" customHeight="1" x14ac:dyDescent="0.25">
      <c r="A849" s="56"/>
      <c r="B849" s="56"/>
      <c r="C849" s="56"/>
      <c r="D849" s="56"/>
      <c r="E849" s="56"/>
      <c r="F849" s="56"/>
      <c r="G849" s="57"/>
      <c r="H849" s="57"/>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row>
    <row r="850" spans="1:49" ht="15.75" customHeight="1" x14ac:dyDescent="0.25">
      <c r="A850" s="56"/>
      <c r="B850" s="56"/>
      <c r="C850" s="56"/>
      <c r="D850" s="56"/>
      <c r="E850" s="56"/>
      <c r="F850" s="56"/>
      <c r="G850" s="57"/>
      <c r="H850" s="57"/>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row>
    <row r="851" spans="1:49" ht="15.75" customHeight="1" x14ac:dyDescent="0.25">
      <c r="A851" s="56"/>
      <c r="B851" s="56"/>
      <c r="C851" s="56"/>
      <c r="D851" s="56"/>
      <c r="E851" s="56"/>
      <c r="F851" s="56"/>
      <c r="G851" s="57"/>
      <c r="H851" s="57"/>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row>
    <row r="852" spans="1:49" ht="15.75" customHeight="1" x14ac:dyDescent="0.25">
      <c r="A852" s="56"/>
      <c r="B852" s="56"/>
      <c r="C852" s="56"/>
      <c r="D852" s="56"/>
      <c r="E852" s="56"/>
      <c r="F852" s="56"/>
      <c r="G852" s="57"/>
      <c r="H852" s="57"/>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row>
    <row r="853" spans="1:49" ht="15.75" customHeight="1" x14ac:dyDescent="0.25">
      <c r="A853" s="56"/>
      <c r="B853" s="56"/>
      <c r="C853" s="56"/>
      <c r="D853" s="56"/>
      <c r="E853" s="56"/>
      <c r="F853" s="56"/>
      <c r="G853" s="57"/>
      <c r="H853" s="57"/>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row>
    <row r="854" spans="1:49" ht="15.75" customHeight="1" x14ac:dyDescent="0.25">
      <c r="A854" s="56"/>
      <c r="B854" s="56"/>
      <c r="C854" s="56"/>
      <c r="D854" s="56"/>
      <c r="E854" s="56"/>
      <c r="F854" s="56"/>
      <c r="G854" s="57"/>
      <c r="H854" s="57"/>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row>
    <row r="855" spans="1:49" ht="15.75" customHeight="1" x14ac:dyDescent="0.25">
      <c r="A855" s="56"/>
      <c r="B855" s="56"/>
      <c r="C855" s="56"/>
      <c r="D855" s="56"/>
      <c r="E855" s="56"/>
      <c r="F855" s="56"/>
      <c r="G855" s="57"/>
      <c r="H855" s="57"/>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row>
    <row r="856" spans="1:49" ht="15.75" customHeight="1" x14ac:dyDescent="0.25">
      <c r="A856" s="56"/>
      <c r="B856" s="56"/>
      <c r="C856" s="56"/>
      <c r="D856" s="56"/>
      <c r="E856" s="56"/>
      <c r="F856" s="56"/>
      <c r="G856" s="57"/>
      <c r="H856" s="57"/>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row>
    <row r="857" spans="1:49" ht="15.75" customHeight="1" x14ac:dyDescent="0.25">
      <c r="A857" s="56"/>
      <c r="B857" s="56"/>
      <c r="C857" s="56"/>
      <c r="D857" s="56"/>
      <c r="E857" s="56"/>
      <c r="F857" s="56"/>
      <c r="G857" s="57"/>
      <c r="H857" s="57"/>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row>
    <row r="858" spans="1:49" ht="15.75" customHeight="1" x14ac:dyDescent="0.25">
      <c r="A858" s="56"/>
      <c r="B858" s="56"/>
      <c r="C858" s="56"/>
      <c r="D858" s="56"/>
      <c r="E858" s="56"/>
      <c r="F858" s="56"/>
      <c r="G858" s="57"/>
      <c r="H858" s="57"/>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row>
    <row r="859" spans="1:49" ht="15.75" customHeight="1" x14ac:dyDescent="0.25">
      <c r="A859" s="56"/>
      <c r="B859" s="56"/>
      <c r="C859" s="56"/>
      <c r="D859" s="56"/>
      <c r="E859" s="56"/>
      <c r="F859" s="56"/>
      <c r="G859" s="57"/>
      <c r="H859" s="57"/>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row>
    <row r="860" spans="1:49" ht="15.75" customHeight="1" x14ac:dyDescent="0.25">
      <c r="A860" s="56"/>
      <c r="B860" s="56"/>
      <c r="C860" s="56"/>
      <c r="D860" s="56"/>
      <c r="E860" s="56"/>
      <c r="F860" s="56"/>
      <c r="G860" s="57"/>
      <c r="H860" s="57"/>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row>
    <row r="861" spans="1:49" ht="15.75" customHeight="1" x14ac:dyDescent="0.25">
      <c r="A861" s="56"/>
      <c r="B861" s="56"/>
      <c r="C861" s="56"/>
      <c r="D861" s="56"/>
      <c r="E861" s="56"/>
      <c r="F861" s="56"/>
      <c r="G861" s="57"/>
      <c r="H861" s="57"/>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row>
    <row r="862" spans="1:49" ht="15.75" customHeight="1" x14ac:dyDescent="0.25">
      <c r="A862" s="56"/>
      <c r="B862" s="56"/>
      <c r="C862" s="56"/>
      <c r="D862" s="56"/>
      <c r="E862" s="56"/>
      <c r="F862" s="56"/>
      <c r="G862" s="57"/>
      <c r="H862" s="57"/>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row>
    <row r="863" spans="1:49" ht="15.75" customHeight="1" x14ac:dyDescent="0.25">
      <c r="A863" s="56"/>
      <c r="B863" s="56"/>
      <c r="C863" s="56"/>
      <c r="D863" s="56"/>
      <c r="E863" s="56"/>
      <c r="F863" s="56"/>
      <c r="G863" s="57"/>
      <c r="H863" s="57"/>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row>
    <row r="864" spans="1:49" ht="15.75" customHeight="1" x14ac:dyDescent="0.25">
      <c r="A864" s="56"/>
      <c r="B864" s="56"/>
      <c r="C864" s="56"/>
      <c r="D864" s="56"/>
      <c r="E864" s="56"/>
      <c r="F864" s="56"/>
      <c r="G864" s="57"/>
      <c r="H864" s="57"/>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row>
    <row r="865" spans="1:49" ht="15.75" customHeight="1" x14ac:dyDescent="0.25">
      <c r="A865" s="56"/>
      <c r="B865" s="56"/>
      <c r="C865" s="56"/>
      <c r="D865" s="56"/>
      <c r="E865" s="56"/>
      <c r="F865" s="56"/>
      <c r="G865" s="57"/>
      <c r="H865" s="57"/>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row>
    <row r="866" spans="1:49" ht="15.75" customHeight="1" x14ac:dyDescent="0.25">
      <c r="A866" s="56"/>
      <c r="B866" s="56"/>
      <c r="C866" s="56"/>
      <c r="D866" s="56"/>
      <c r="E866" s="56"/>
      <c r="F866" s="56"/>
      <c r="G866" s="57"/>
      <c r="H866" s="57"/>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row>
    <row r="867" spans="1:49" ht="15.75" customHeight="1" x14ac:dyDescent="0.25">
      <c r="A867" s="56"/>
      <c r="B867" s="56"/>
      <c r="C867" s="56"/>
      <c r="D867" s="56"/>
      <c r="E867" s="56"/>
      <c r="F867" s="56"/>
      <c r="G867" s="57"/>
      <c r="H867" s="57"/>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row>
    <row r="868" spans="1:49" ht="15.75" customHeight="1" x14ac:dyDescent="0.25">
      <c r="A868" s="56"/>
      <c r="B868" s="56"/>
      <c r="C868" s="56"/>
      <c r="D868" s="56"/>
      <c r="E868" s="56"/>
      <c r="F868" s="56"/>
      <c r="G868" s="57"/>
      <c r="H868" s="57"/>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row>
    <row r="869" spans="1:49" ht="15.75" customHeight="1" x14ac:dyDescent="0.25">
      <c r="A869" s="56"/>
      <c r="B869" s="56"/>
      <c r="C869" s="56"/>
      <c r="D869" s="56"/>
      <c r="E869" s="56"/>
      <c r="F869" s="56"/>
      <c r="G869" s="57"/>
      <c r="H869" s="57"/>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row>
    <row r="870" spans="1:49" ht="15.75" customHeight="1" x14ac:dyDescent="0.25">
      <c r="A870" s="56"/>
      <c r="B870" s="56"/>
      <c r="C870" s="56"/>
      <c r="D870" s="56"/>
      <c r="E870" s="56"/>
      <c r="F870" s="56"/>
      <c r="G870" s="57"/>
      <c r="H870" s="57"/>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row>
    <row r="871" spans="1:49" ht="15.75" customHeight="1" x14ac:dyDescent="0.25">
      <c r="A871" s="56"/>
      <c r="B871" s="56"/>
      <c r="C871" s="56"/>
      <c r="D871" s="56"/>
      <c r="E871" s="56"/>
      <c r="F871" s="56"/>
      <c r="G871" s="57"/>
      <c r="H871" s="57"/>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row>
  </sheetData>
  <mergeCells count="32">
    <mergeCell ref="A1:G1"/>
    <mergeCell ref="O2:O3"/>
    <mergeCell ref="A2:A3"/>
    <mergeCell ref="B2:B3"/>
    <mergeCell ref="C2:C3"/>
    <mergeCell ref="D2:D3"/>
    <mergeCell ref="E2:E3"/>
    <mergeCell ref="F2:F3"/>
    <mergeCell ref="G2:G3"/>
    <mergeCell ref="H2:H3"/>
    <mergeCell ref="I2:I3"/>
    <mergeCell ref="M2:M3"/>
    <mergeCell ref="N2:N3"/>
    <mergeCell ref="AO2:AO3"/>
    <mergeCell ref="AP2:AP3"/>
    <mergeCell ref="AQ2:AQ3"/>
    <mergeCell ref="P2:P3"/>
    <mergeCell ref="Q2:Q3"/>
    <mergeCell ref="R2:R3"/>
    <mergeCell ref="S2:S3"/>
    <mergeCell ref="U2:U3"/>
    <mergeCell ref="V2:V3"/>
    <mergeCell ref="X4:AC4"/>
    <mergeCell ref="AD4:AI4"/>
    <mergeCell ref="W2:W3"/>
    <mergeCell ref="X2:AC2"/>
    <mergeCell ref="AD2:AI2"/>
    <mergeCell ref="AR2:AR3"/>
    <mergeCell ref="AT2:AT3"/>
    <mergeCell ref="AU2:AU3"/>
    <mergeCell ref="AV2:AV3"/>
    <mergeCell ref="AW2:AW3"/>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загальна таблиця заходів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 Rivers</dc:creator>
  <cp:lastModifiedBy>Irina</cp:lastModifiedBy>
  <dcterms:created xsi:type="dcterms:W3CDTF">2023-10-11T13:13:30Z</dcterms:created>
  <dcterms:modified xsi:type="dcterms:W3CDTF">2023-11-14T10:23:08Z</dcterms:modified>
</cp:coreProperties>
</file>